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تقرير معدل الاسعار السنوي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<sst xmlns="http://schemas.openxmlformats.org/spreadsheetml/2006/main" count="215" uniqueCount="132">
  <si>
    <t>البصرة</t>
  </si>
  <si>
    <t>ميسان</t>
  </si>
  <si>
    <t>ذي قار</t>
  </si>
  <si>
    <t>المثنى</t>
  </si>
  <si>
    <t>القادسية</t>
  </si>
  <si>
    <t>النجف</t>
  </si>
  <si>
    <t>صلاح الدين</t>
  </si>
  <si>
    <t>واسط</t>
  </si>
  <si>
    <t>كربلاء</t>
  </si>
  <si>
    <t>بابل</t>
  </si>
  <si>
    <t>بغداد</t>
  </si>
  <si>
    <t>الانبار</t>
  </si>
  <si>
    <t>ديالى</t>
  </si>
  <si>
    <t>كركوك</t>
  </si>
  <si>
    <t>نينوى</t>
  </si>
  <si>
    <t>الف</t>
  </si>
  <si>
    <t>طابوق عادي</t>
  </si>
  <si>
    <t>طابوق عقاري</t>
  </si>
  <si>
    <t>طابوق جمهوري</t>
  </si>
  <si>
    <t>-</t>
  </si>
  <si>
    <t>طابوق كسر وانواع اخرى</t>
  </si>
  <si>
    <t>ثرمستون</t>
  </si>
  <si>
    <t>م</t>
  </si>
  <si>
    <t>قرميد</t>
  </si>
  <si>
    <t>بلوك حجم كبير</t>
  </si>
  <si>
    <t>بلوك حجم متوسط</t>
  </si>
  <si>
    <t>بلوك حجم صغير</t>
  </si>
  <si>
    <t>م3</t>
  </si>
  <si>
    <t>كتل خرسانية</t>
  </si>
  <si>
    <t>م2</t>
  </si>
  <si>
    <t>حجر تغليف</t>
  </si>
  <si>
    <t>رمل اسود</t>
  </si>
  <si>
    <t>رمل احمر</t>
  </si>
  <si>
    <t>حصو عادي</t>
  </si>
  <si>
    <t>حصو مكسر</t>
  </si>
  <si>
    <t>حصو اخرى</t>
  </si>
  <si>
    <t>طن</t>
  </si>
  <si>
    <t>سمنت مقاوم</t>
  </si>
  <si>
    <t>سمنت ابيض</t>
  </si>
  <si>
    <t>سمنت عادي</t>
  </si>
  <si>
    <t>جص فني</t>
  </si>
  <si>
    <t>جص عادي</t>
  </si>
  <si>
    <t>جص بورك</t>
  </si>
  <si>
    <t>كاشي عادي</t>
  </si>
  <si>
    <t>موزائيك</t>
  </si>
  <si>
    <t>صب موقعي</t>
  </si>
  <si>
    <t>مرمر</t>
  </si>
  <si>
    <t>شتايكر</t>
  </si>
  <si>
    <t>عدد</t>
  </si>
  <si>
    <t>صبات درج</t>
  </si>
  <si>
    <t>تراب</t>
  </si>
  <si>
    <t>زجاج</t>
  </si>
  <si>
    <t>تيل مانع الحشرات</t>
  </si>
  <si>
    <t>حديد شيلمان</t>
  </si>
  <si>
    <t>شيش</t>
  </si>
  <si>
    <t>مشبك</t>
  </si>
  <si>
    <t>جينكو</t>
  </si>
  <si>
    <t>ابواب خشب جام</t>
  </si>
  <si>
    <t>ابواب خشب صاج</t>
  </si>
  <si>
    <t>ابواب حديد</t>
  </si>
  <si>
    <t>ابواب المنيوم</t>
  </si>
  <si>
    <t>ابواب لولبية</t>
  </si>
  <si>
    <t>شبابيك خشبية</t>
  </si>
  <si>
    <t>شبابيك حديدية</t>
  </si>
  <si>
    <t>شبابيك المنيوم</t>
  </si>
  <si>
    <t>كتائب للشبابيك</t>
  </si>
  <si>
    <t>لتر</t>
  </si>
  <si>
    <t>مبيدات</t>
  </si>
  <si>
    <t>فلنتكوت عازل</t>
  </si>
  <si>
    <t>لباد</t>
  </si>
  <si>
    <t>مجاري هوائية تبريد</t>
  </si>
  <si>
    <t>شبابيك الدكتات</t>
  </si>
  <si>
    <t>سقوف ثانوية</t>
  </si>
  <si>
    <t>قير عادي</t>
  </si>
  <si>
    <t>قير سائل</t>
  </si>
  <si>
    <t>محجر</t>
  </si>
  <si>
    <t>طبقات خشبية تغليف البناء</t>
  </si>
  <si>
    <t>خشب</t>
  </si>
  <si>
    <t>تبريد وتكييف منزلي</t>
  </si>
  <si>
    <t>سخان ماء منزلي</t>
  </si>
  <si>
    <t>كغم</t>
  </si>
  <si>
    <t>ماستك</t>
  </si>
  <si>
    <t>شباك مكيف</t>
  </si>
  <si>
    <t>سيم ربط</t>
  </si>
  <si>
    <t>مانع رطوبة</t>
  </si>
  <si>
    <t>تاسيسات كهربائية انابيب بوري</t>
  </si>
  <si>
    <t>سلك</t>
  </si>
  <si>
    <t>سويج رئيسي</t>
  </si>
  <si>
    <t>سويج</t>
  </si>
  <si>
    <t>بلك</t>
  </si>
  <si>
    <t>بورد</t>
  </si>
  <si>
    <t>سركت بريكر</t>
  </si>
  <si>
    <t>بلك سويج</t>
  </si>
  <si>
    <t>تاسيسات صحية انابيب بوري</t>
  </si>
  <si>
    <t>انابيب اهين</t>
  </si>
  <si>
    <t>انابيب اسبست</t>
  </si>
  <si>
    <t>انابيب بلاستك</t>
  </si>
  <si>
    <t>اقفال انابيب(صمام)</t>
  </si>
  <si>
    <t>مغسلة</t>
  </si>
  <si>
    <t>بانيو</t>
  </si>
  <si>
    <t>مرحاض</t>
  </si>
  <si>
    <t>مشطفة</t>
  </si>
  <si>
    <t>منهول</t>
  </si>
  <si>
    <t>خزان</t>
  </si>
  <si>
    <t>سنك</t>
  </si>
  <si>
    <t>حنفية</t>
  </si>
  <si>
    <t>خلاط</t>
  </si>
  <si>
    <t>حمام كامل ملون</t>
  </si>
  <si>
    <t>انابيب كونكريتية</t>
  </si>
  <si>
    <t>اصباغ زيتية</t>
  </si>
  <si>
    <t>اصباغ مائية</t>
  </si>
  <si>
    <t>معجون جام</t>
  </si>
  <si>
    <t>سياج حديدي prc</t>
  </si>
  <si>
    <t>سياج اعمدة كوكريتية</t>
  </si>
  <si>
    <t>جملون حديدي</t>
  </si>
  <si>
    <t>كونكريت اسفلتي</t>
  </si>
  <si>
    <t>ت</t>
  </si>
  <si>
    <t>اسم المادة</t>
  </si>
  <si>
    <t>وحدة قياس</t>
  </si>
  <si>
    <t>معدل 2020</t>
  </si>
  <si>
    <t>معدل 2019</t>
  </si>
  <si>
    <t>نسبة التغير</t>
  </si>
  <si>
    <t xml:space="preserve">                          معدل اسعار المواد الانشائية واجور العاملين حسب المحافظة لسنة 2020                       السعر : الف دينار</t>
  </si>
  <si>
    <t>يعود اسباب التباين في الاسعار بين محافظة واخرى للاتي:</t>
  </si>
  <si>
    <t>1- ارتفاع وانخفاض العرض والطلب على المواد الانشائية(ففي المحافظات التى يكون الطلب اكثر من العرض فاسعارها ترتفع الى اضعاف سعرها الحقيقي)</t>
  </si>
  <si>
    <t>2- ارتفاع اجور نقل المواد من محافظة الى اخرى والتى تتضمن (الرسوم+المكافات) التى تحمل على اسعار المواد الانشائية</t>
  </si>
  <si>
    <t>الجهاز المركزي للاحصاء</t>
  </si>
  <si>
    <t>3- ان مادة الحديد بجميع انواعة من المنشا الاجنبي</t>
  </si>
  <si>
    <t>احصاءات البناء والتشييد</t>
  </si>
  <si>
    <t>* يحسب معدل الاسعار باستخدام الوسط الحسابي*</t>
  </si>
  <si>
    <t>ملاحظة:قيم نسبة التغير مقربة لمرتبة عشرية واحدة</t>
  </si>
  <si>
    <t xml:space="preserve">            **نسبة التغير=معدل 2019 / معدل 2018*100-100**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</si>
</sst>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</numFmts>
  <fonts count="41">
    <font>
      <sz val="10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readingOrder="2"/>
    </xf>
    <xf numFmtId="0" fontId="23" fillId="0" borderId="11" xfId="0" applyFont="1" applyBorder="1" applyAlignment="1">
      <alignment horizontal="right" readingOrder="2"/>
    </xf>
    <xf numFmtId="0" fontId="23" fillId="0" borderId="0" xfId="0" applyFont="1" applyBorder="1" applyAlignment="1">
      <alignment horizontal="right" readingOrder="2"/>
    </xf>
    <xf numFmtId="0" fontId="0" fillId="0" borderId="0" xfId="0" applyAlignment="1">
      <alignment horizontal="right"/>
    </xf>
    <xf numFmtId="0" fontId="23" fillId="0" borderId="0" xfId="0" applyFont="1" applyBorder="1" applyAlignment="1">
      <alignment horizontal="left" readingOrder="2"/>
    </xf>
    <xf numFmtId="0" fontId="23" fillId="0" borderId="0" xfId="0" applyFont="1" applyBorder="1" applyAlignment="1">
      <alignment readingOrder="2"/>
    </xf>
    <xf numFmtId="0" fontId="23" fillId="0" borderId="0" xfId="0" applyFont="1" applyBorder="1" applyAlignment="1">
      <alignment horizontal="right" readingOrder="2"/>
    </xf>
    <xf numFmtId="0" fontId="23" fillId="0" borderId="0" xfId="0" applyFont="1" applyBorder="1" applyAlignment="1">
      <alignment horizont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enab%20%20Kalaf\Desktop\&#1575;&#1587;&#1593;&#1575;&#1585;&#1575;&#1604;&#1605;&#1608;&#1575;&#1583;%20&#1575;&#1604;&#1575;&#1606;&#1588;&#1575;&#1574;&#1610;&#1577;%202018\&#1605;&#1593;&#1583;&#1604;%20&#1575;&#1587;&#1593;&#1575;&#1585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قرير معدل الاسعار السنو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C86">
      <selection activeCell="X95" sqref="C95:X102"/>
    </sheetView>
  </sheetViews>
  <sheetFormatPr defaultColWidth="9.140625" defaultRowHeight="12.75"/>
  <cols>
    <col min="1" max="1" width="6.57421875" style="0" hidden="1" customWidth="1"/>
    <col min="2" max="2" width="2.00390625" style="0" hidden="1" customWidth="1"/>
    <col min="3" max="3" width="4.28125" style="0" customWidth="1"/>
    <col min="4" max="4" width="6.28125" style="0" customWidth="1"/>
    <col min="5" max="5" width="6.8515625" style="0" customWidth="1"/>
    <col min="6" max="6" width="5.57421875" style="0" customWidth="1"/>
    <col min="7" max="7" width="4.8515625" style="0" customWidth="1"/>
    <col min="8" max="8" width="5.28125" style="0" customWidth="1"/>
    <col min="9" max="9" width="5.57421875" style="0" customWidth="1"/>
    <col min="10" max="10" width="5.8515625" style="0" customWidth="1"/>
    <col min="11" max="11" width="4.8515625" style="0" customWidth="1"/>
    <col min="12" max="12" width="7.57421875" style="0" customWidth="1"/>
    <col min="13" max="13" width="5.57421875" style="0" customWidth="1"/>
    <col min="14" max="14" width="5.8515625" style="0" customWidth="1"/>
    <col min="15" max="16" width="4.7109375" style="0" customWidth="1"/>
    <col min="17" max="17" width="5.7109375" style="0" customWidth="1"/>
    <col min="18" max="18" width="6.00390625" style="0" customWidth="1"/>
    <col min="19" max="19" width="5.57421875" style="0" customWidth="1"/>
    <col min="20" max="20" width="6.00390625" style="0" customWidth="1"/>
    <col min="21" max="21" width="5.421875" style="0" customWidth="1"/>
    <col min="22" max="22" width="16.28125" style="0" customWidth="1"/>
    <col min="23" max="23" width="5.140625" style="0" customWidth="1"/>
  </cols>
  <sheetData>
    <row r="1" spans="1:22" ht="92.25" customHeight="1">
      <c r="A1" s="20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3" ht="35.25" customHeight="1">
      <c r="A2" s="1"/>
      <c r="B2" s="22" t="s">
        <v>121</v>
      </c>
      <c r="C2" s="22"/>
      <c r="D2" s="18" t="s">
        <v>120</v>
      </c>
      <c r="E2" s="18" t="s">
        <v>119</v>
      </c>
      <c r="F2" s="19" t="s">
        <v>0</v>
      </c>
      <c r="G2" s="19" t="s">
        <v>1</v>
      </c>
      <c r="H2" s="19" t="s">
        <v>2</v>
      </c>
      <c r="I2" s="19" t="s">
        <v>3</v>
      </c>
      <c r="J2" s="19" t="s">
        <v>4</v>
      </c>
      <c r="K2" s="19" t="s">
        <v>5</v>
      </c>
      <c r="L2" s="19" t="s">
        <v>6</v>
      </c>
      <c r="M2" s="19" t="s">
        <v>7</v>
      </c>
      <c r="N2" s="19" t="s">
        <v>8</v>
      </c>
      <c r="O2" s="19" t="s">
        <v>9</v>
      </c>
      <c r="P2" s="19" t="s">
        <v>10</v>
      </c>
      <c r="Q2" s="19" t="s">
        <v>11</v>
      </c>
      <c r="R2" s="19" t="s">
        <v>12</v>
      </c>
      <c r="S2" s="19" t="s">
        <v>13</v>
      </c>
      <c r="T2" s="19" t="s">
        <v>14</v>
      </c>
      <c r="U2" s="18" t="s">
        <v>118</v>
      </c>
      <c r="V2" s="19" t="s">
        <v>117</v>
      </c>
      <c r="W2" s="19" t="s">
        <v>116</v>
      </c>
    </row>
    <row r="3" spans="2:23" ht="21.75" customHeight="1">
      <c r="B3" s="2"/>
      <c r="C3" s="8">
        <f>(E3/D3)*100-100</f>
        <v>0</v>
      </c>
      <c r="D3" s="3">
        <v>143</v>
      </c>
      <c r="E3" s="3">
        <v>143</v>
      </c>
      <c r="F3" s="4">
        <v>167</v>
      </c>
      <c r="G3" s="4">
        <v>106</v>
      </c>
      <c r="H3" s="4">
        <v>103</v>
      </c>
      <c r="I3" s="4">
        <v>90</v>
      </c>
      <c r="J3" s="4">
        <v>104</v>
      </c>
      <c r="K3" s="4">
        <v>132</v>
      </c>
      <c r="L3" s="4">
        <v>225</v>
      </c>
      <c r="M3" s="4">
        <v>92</v>
      </c>
      <c r="N3" s="4">
        <v>128</v>
      </c>
      <c r="O3" s="4">
        <v>109</v>
      </c>
      <c r="P3" s="4">
        <v>107</v>
      </c>
      <c r="Q3" s="4">
        <v>0</v>
      </c>
      <c r="R3" s="4">
        <v>109</v>
      </c>
      <c r="S3" s="4">
        <v>233</v>
      </c>
      <c r="T3" s="4">
        <v>302</v>
      </c>
      <c r="U3" s="5" t="s">
        <v>15</v>
      </c>
      <c r="V3" s="6" t="s">
        <v>16</v>
      </c>
      <c r="W3" s="7">
        <v>1</v>
      </c>
    </row>
    <row r="4" spans="2:23" ht="19.5" customHeight="1">
      <c r="B4" s="2"/>
      <c r="C4" s="10">
        <f aca="true" t="shared" si="0" ref="C4:C64">(E4/D4)*100-100</f>
        <v>46.10389610389612</v>
      </c>
      <c r="D4" s="11">
        <v>154</v>
      </c>
      <c r="E4" s="11">
        <v>225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225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3" t="s">
        <v>15</v>
      </c>
      <c r="V4" s="14" t="s">
        <v>17</v>
      </c>
      <c r="W4" s="15">
        <v>2</v>
      </c>
    </row>
    <row r="5" spans="2:23" ht="17.25" customHeight="1">
      <c r="B5" s="2"/>
      <c r="C5" s="8">
        <f t="shared" si="0"/>
        <v>3.7234042553191387</v>
      </c>
      <c r="D5" s="3">
        <v>188</v>
      </c>
      <c r="E5" s="3">
        <v>195</v>
      </c>
      <c r="F5" s="4">
        <v>0</v>
      </c>
      <c r="G5" s="4">
        <v>151</v>
      </c>
      <c r="H5" s="4">
        <v>120</v>
      </c>
      <c r="I5" s="4">
        <v>0</v>
      </c>
      <c r="J5" s="4">
        <v>128</v>
      </c>
      <c r="K5" s="4">
        <v>182</v>
      </c>
      <c r="L5" s="4">
        <v>321</v>
      </c>
      <c r="M5" s="4">
        <v>147</v>
      </c>
      <c r="N5" s="4">
        <v>172</v>
      </c>
      <c r="O5" s="4">
        <v>165</v>
      </c>
      <c r="P5" s="4">
        <v>137</v>
      </c>
      <c r="Q5" s="4">
        <v>184</v>
      </c>
      <c r="R5" s="4">
        <v>177</v>
      </c>
      <c r="S5" s="4">
        <v>300</v>
      </c>
      <c r="T5" s="4">
        <v>350</v>
      </c>
      <c r="U5" s="5" t="s">
        <v>15</v>
      </c>
      <c r="V5" s="6" t="s">
        <v>18</v>
      </c>
      <c r="W5" s="7">
        <v>3</v>
      </c>
    </row>
    <row r="6" spans="2:23" ht="21.75" customHeight="1">
      <c r="B6" s="2"/>
      <c r="C6" s="10">
        <f t="shared" si="0"/>
        <v>0</v>
      </c>
      <c r="D6" s="11">
        <v>120</v>
      </c>
      <c r="E6" s="11">
        <v>120</v>
      </c>
      <c r="F6" s="12">
        <v>0</v>
      </c>
      <c r="G6" s="12">
        <v>75</v>
      </c>
      <c r="H6" s="12">
        <v>65</v>
      </c>
      <c r="I6" s="12">
        <v>100</v>
      </c>
      <c r="J6" s="12">
        <v>0</v>
      </c>
      <c r="K6" s="12">
        <v>0</v>
      </c>
      <c r="L6" s="12">
        <v>0</v>
      </c>
      <c r="M6" s="12">
        <v>0</v>
      </c>
      <c r="N6" s="12">
        <v>250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110</v>
      </c>
      <c r="U6" s="13" t="s">
        <v>19</v>
      </c>
      <c r="V6" s="14" t="s">
        <v>20</v>
      </c>
      <c r="W6" s="15">
        <v>4</v>
      </c>
    </row>
    <row r="7" spans="2:23" ht="19.5" customHeight="1">
      <c r="B7" s="2"/>
      <c r="C7" s="8">
        <f>(E7/D7)*100-100</f>
        <v>-3.882476390346284</v>
      </c>
      <c r="D7" s="3">
        <v>1906</v>
      </c>
      <c r="E7" s="3">
        <v>1832</v>
      </c>
      <c r="F7" s="4">
        <v>2021</v>
      </c>
      <c r="G7" s="4">
        <v>1564</v>
      </c>
      <c r="H7" s="4">
        <v>1906</v>
      </c>
      <c r="I7" s="4">
        <v>2478</v>
      </c>
      <c r="J7" s="4">
        <v>1833</v>
      </c>
      <c r="K7" s="4">
        <v>1550</v>
      </c>
      <c r="L7" s="4">
        <v>1025</v>
      </c>
      <c r="M7" s="4">
        <v>1756</v>
      </c>
      <c r="N7" s="4">
        <v>1050</v>
      </c>
      <c r="O7" s="4">
        <v>2044</v>
      </c>
      <c r="P7" s="4">
        <v>2035</v>
      </c>
      <c r="Q7" s="4">
        <v>2038</v>
      </c>
      <c r="R7" s="4">
        <v>2000</v>
      </c>
      <c r="S7" s="4">
        <v>1825</v>
      </c>
      <c r="T7" s="4">
        <v>2350</v>
      </c>
      <c r="U7" s="5" t="s">
        <v>15</v>
      </c>
      <c r="V7" s="6" t="s">
        <v>21</v>
      </c>
      <c r="W7" s="7">
        <v>5</v>
      </c>
    </row>
    <row r="8" spans="2:23" ht="18.75" customHeight="1">
      <c r="B8" s="2"/>
      <c r="C8" s="10">
        <f t="shared" si="0"/>
        <v>0</v>
      </c>
      <c r="D8" s="11">
        <v>27</v>
      </c>
      <c r="E8" s="11">
        <v>27</v>
      </c>
      <c r="F8" s="12">
        <v>45</v>
      </c>
      <c r="G8" s="12">
        <v>0</v>
      </c>
      <c r="H8" s="12">
        <v>0</v>
      </c>
      <c r="I8" s="12">
        <v>0</v>
      </c>
      <c r="J8" s="12">
        <v>23</v>
      </c>
      <c r="K8" s="12">
        <v>0</v>
      </c>
      <c r="L8" s="12">
        <v>0</v>
      </c>
      <c r="M8" s="12">
        <v>0</v>
      </c>
      <c r="N8" s="12">
        <v>35</v>
      </c>
      <c r="O8" s="12">
        <v>10</v>
      </c>
      <c r="P8" s="12">
        <v>35</v>
      </c>
      <c r="Q8" s="12">
        <v>11</v>
      </c>
      <c r="R8" s="12">
        <v>0</v>
      </c>
      <c r="S8" s="12">
        <v>28</v>
      </c>
      <c r="T8" s="12">
        <v>30</v>
      </c>
      <c r="U8" s="13" t="s">
        <v>22</v>
      </c>
      <c r="V8" s="14" t="s">
        <v>23</v>
      </c>
      <c r="W8" s="15">
        <v>9</v>
      </c>
    </row>
    <row r="9" spans="2:23" ht="21" customHeight="1">
      <c r="B9" s="2"/>
      <c r="C9" s="8">
        <f t="shared" si="0"/>
        <v>-2.773497688751931</v>
      </c>
      <c r="D9" s="3">
        <v>649</v>
      </c>
      <c r="E9" s="3">
        <v>631</v>
      </c>
      <c r="F9" s="4">
        <v>750</v>
      </c>
      <c r="G9" s="4">
        <v>588</v>
      </c>
      <c r="H9" s="4">
        <v>638</v>
      </c>
      <c r="I9" s="4">
        <v>563</v>
      </c>
      <c r="J9" s="4">
        <v>628</v>
      </c>
      <c r="K9" s="4">
        <v>500</v>
      </c>
      <c r="L9" s="4">
        <v>561</v>
      </c>
      <c r="M9" s="4">
        <v>653</v>
      </c>
      <c r="N9" s="4">
        <v>836</v>
      </c>
      <c r="O9" s="4">
        <v>817</v>
      </c>
      <c r="P9" s="4">
        <v>760</v>
      </c>
      <c r="Q9" s="4">
        <v>656</v>
      </c>
      <c r="R9" s="4">
        <v>503</v>
      </c>
      <c r="S9" s="4">
        <v>459</v>
      </c>
      <c r="T9" s="4">
        <v>556</v>
      </c>
      <c r="U9" s="5" t="s">
        <v>15</v>
      </c>
      <c r="V9" s="6" t="s">
        <v>24</v>
      </c>
      <c r="W9" s="7">
        <v>10</v>
      </c>
    </row>
    <row r="10" spans="2:23" ht="21.75" customHeight="1">
      <c r="B10" s="2"/>
      <c r="C10" s="10">
        <f t="shared" si="0"/>
        <v>-3.7453183520599254</v>
      </c>
      <c r="D10" s="11">
        <v>534</v>
      </c>
      <c r="E10" s="11">
        <v>514</v>
      </c>
      <c r="F10" s="12">
        <v>600</v>
      </c>
      <c r="G10" s="12">
        <v>469</v>
      </c>
      <c r="H10" s="12">
        <v>557</v>
      </c>
      <c r="I10" s="12">
        <v>467</v>
      </c>
      <c r="J10" s="12">
        <v>500</v>
      </c>
      <c r="K10" s="12">
        <v>450</v>
      </c>
      <c r="L10" s="12">
        <v>429</v>
      </c>
      <c r="M10" s="12">
        <v>520</v>
      </c>
      <c r="N10" s="12">
        <v>634</v>
      </c>
      <c r="O10" s="12">
        <v>550</v>
      </c>
      <c r="P10" s="12">
        <v>600</v>
      </c>
      <c r="Q10" s="12">
        <v>601</v>
      </c>
      <c r="R10" s="12">
        <v>480</v>
      </c>
      <c r="S10" s="12">
        <v>383</v>
      </c>
      <c r="T10" s="12">
        <v>472</v>
      </c>
      <c r="U10" s="13" t="s">
        <v>15</v>
      </c>
      <c r="V10" s="14" t="s">
        <v>25</v>
      </c>
      <c r="W10" s="15">
        <v>11</v>
      </c>
    </row>
    <row r="11" spans="2:23" ht="20.25" customHeight="1">
      <c r="B11" s="2"/>
      <c r="C11" s="8">
        <f t="shared" si="0"/>
        <v>5.012531328320804</v>
      </c>
      <c r="D11" s="3">
        <v>399</v>
      </c>
      <c r="E11" s="3">
        <v>419</v>
      </c>
      <c r="F11" s="4">
        <v>0</v>
      </c>
      <c r="G11" s="4">
        <v>300</v>
      </c>
      <c r="H11" s="4">
        <v>457</v>
      </c>
      <c r="I11" s="4">
        <v>450</v>
      </c>
      <c r="J11" s="4">
        <v>389</v>
      </c>
      <c r="K11" s="4">
        <v>0</v>
      </c>
      <c r="L11" s="4">
        <v>392</v>
      </c>
      <c r="M11" s="4">
        <v>0</v>
      </c>
      <c r="N11" s="4">
        <v>600</v>
      </c>
      <c r="O11" s="4">
        <v>439</v>
      </c>
      <c r="P11" s="4">
        <v>458</v>
      </c>
      <c r="Q11" s="4">
        <v>0</v>
      </c>
      <c r="R11" s="4">
        <v>453</v>
      </c>
      <c r="S11" s="4">
        <v>335</v>
      </c>
      <c r="T11" s="4">
        <v>333</v>
      </c>
      <c r="U11" s="5" t="s">
        <v>15</v>
      </c>
      <c r="V11" s="6" t="s">
        <v>26</v>
      </c>
      <c r="W11" s="7">
        <v>12</v>
      </c>
    </row>
    <row r="12" spans="2:23" ht="18.75" customHeight="1">
      <c r="B12" s="2"/>
      <c r="C12" s="10">
        <f t="shared" si="0"/>
        <v>23.96694214876034</v>
      </c>
      <c r="D12" s="11">
        <v>121</v>
      </c>
      <c r="E12" s="11">
        <v>150</v>
      </c>
      <c r="F12" s="12">
        <v>0</v>
      </c>
      <c r="G12" s="12">
        <v>151</v>
      </c>
      <c r="H12" s="12">
        <v>0</v>
      </c>
      <c r="I12" s="12">
        <v>0</v>
      </c>
      <c r="J12" s="12">
        <v>0</v>
      </c>
      <c r="K12" s="12">
        <v>0</v>
      </c>
      <c r="L12" s="12">
        <v>200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150</v>
      </c>
      <c r="T12" s="12">
        <v>100</v>
      </c>
      <c r="U12" s="13" t="s">
        <v>27</v>
      </c>
      <c r="V12" s="14" t="s">
        <v>28</v>
      </c>
      <c r="W12" s="15">
        <v>13</v>
      </c>
    </row>
    <row r="13" spans="2:24" ht="18.75" customHeight="1">
      <c r="B13" s="2"/>
      <c r="C13" s="8">
        <f t="shared" si="0"/>
        <v>2.564102564102555</v>
      </c>
      <c r="D13" s="3">
        <v>39</v>
      </c>
      <c r="E13" s="3">
        <v>40</v>
      </c>
      <c r="F13" s="4">
        <v>40</v>
      </c>
      <c r="G13" s="4">
        <v>60</v>
      </c>
      <c r="H13" s="4">
        <v>31</v>
      </c>
      <c r="I13" s="4">
        <v>25</v>
      </c>
      <c r="J13" s="4">
        <v>35</v>
      </c>
      <c r="K13" s="4">
        <v>30</v>
      </c>
      <c r="L13" s="4">
        <v>25</v>
      </c>
      <c r="M13" s="4">
        <v>25</v>
      </c>
      <c r="N13" s="4">
        <v>0</v>
      </c>
      <c r="O13" s="4">
        <v>35</v>
      </c>
      <c r="P13" s="4">
        <v>51</v>
      </c>
      <c r="Q13" s="4">
        <v>56</v>
      </c>
      <c r="R13" s="4">
        <v>60</v>
      </c>
      <c r="S13" s="4">
        <v>40</v>
      </c>
      <c r="T13" s="4">
        <v>41</v>
      </c>
      <c r="U13" s="5" t="s">
        <v>29</v>
      </c>
      <c r="V13" s="6" t="s">
        <v>30</v>
      </c>
      <c r="W13" s="7">
        <v>16</v>
      </c>
      <c r="X13">
        <f>(T13+S13+R13+Q13+P13+O13+M13+L13+K13+J13+I13+H13+G13+F13)/14</f>
        <v>39.57142857142857</v>
      </c>
    </row>
    <row r="14" spans="2:23" ht="17.25" customHeight="1">
      <c r="B14" s="2"/>
      <c r="C14" s="10">
        <f t="shared" si="0"/>
        <v>-5.882352941176478</v>
      </c>
      <c r="D14" s="11">
        <v>17</v>
      </c>
      <c r="E14" s="11">
        <v>16</v>
      </c>
      <c r="F14" s="12">
        <v>15</v>
      </c>
      <c r="G14" s="12">
        <v>0</v>
      </c>
      <c r="H14" s="12">
        <v>0</v>
      </c>
      <c r="I14" s="12">
        <v>10</v>
      </c>
      <c r="J14" s="12">
        <v>10</v>
      </c>
      <c r="K14" s="12">
        <v>28</v>
      </c>
      <c r="L14" s="12">
        <v>13</v>
      </c>
      <c r="M14" s="12">
        <v>14</v>
      </c>
      <c r="N14" s="12">
        <v>0</v>
      </c>
      <c r="O14" s="12">
        <v>10</v>
      </c>
      <c r="P14" s="12">
        <v>21</v>
      </c>
      <c r="Q14" s="12">
        <v>0</v>
      </c>
      <c r="R14" s="12">
        <v>23</v>
      </c>
      <c r="S14" s="12">
        <v>12</v>
      </c>
      <c r="T14" s="12">
        <v>19</v>
      </c>
      <c r="U14" s="13" t="s">
        <v>27</v>
      </c>
      <c r="V14" s="14" t="s">
        <v>31</v>
      </c>
      <c r="W14" s="15">
        <v>17</v>
      </c>
    </row>
    <row r="15" spans="2:23" ht="20.25" customHeight="1">
      <c r="B15" s="2"/>
      <c r="C15" s="8">
        <f t="shared" si="0"/>
        <v>0</v>
      </c>
      <c r="D15" s="3">
        <v>20</v>
      </c>
      <c r="E15" s="3">
        <v>20</v>
      </c>
      <c r="F15" s="4">
        <v>11</v>
      </c>
      <c r="G15" s="4">
        <v>11</v>
      </c>
      <c r="H15" s="4">
        <v>15</v>
      </c>
      <c r="I15" s="4">
        <v>20</v>
      </c>
      <c r="J15" s="4">
        <v>21</v>
      </c>
      <c r="K15" s="4">
        <v>20</v>
      </c>
      <c r="L15" s="4">
        <v>0</v>
      </c>
      <c r="M15" s="4">
        <v>15</v>
      </c>
      <c r="N15" s="4">
        <v>19</v>
      </c>
      <c r="O15" s="4">
        <v>22</v>
      </c>
      <c r="P15" s="4">
        <v>24</v>
      </c>
      <c r="Q15" s="4">
        <v>26</v>
      </c>
      <c r="R15" s="4">
        <v>27</v>
      </c>
      <c r="S15" s="4">
        <v>0</v>
      </c>
      <c r="T15" s="4">
        <v>24</v>
      </c>
      <c r="U15" s="5" t="s">
        <v>27</v>
      </c>
      <c r="V15" s="6" t="s">
        <v>32</v>
      </c>
      <c r="W15" s="7">
        <v>18</v>
      </c>
    </row>
    <row r="16" spans="2:23" ht="19.5" customHeight="1">
      <c r="B16" s="2"/>
      <c r="C16" s="10">
        <f t="shared" si="0"/>
        <v>0</v>
      </c>
      <c r="D16" s="11">
        <v>18</v>
      </c>
      <c r="E16" s="11">
        <v>18</v>
      </c>
      <c r="F16" s="12">
        <v>22</v>
      </c>
      <c r="G16" s="12">
        <v>13</v>
      </c>
      <c r="H16" s="12">
        <v>21</v>
      </c>
      <c r="I16" s="12">
        <v>20</v>
      </c>
      <c r="J16" s="12">
        <v>0</v>
      </c>
      <c r="K16" s="12">
        <v>20</v>
      </c>
      <c r="L16" s="12">
        <v>10</v>
      </c>
      <c r="M16" s="12">
        <v>0</v>
      </c>
      <c r="N16" s="12">
        <v>23</v>
      </c>
      <c r="O16" s="12">
        <v>14</v>
      </c>
      <c r="P16" s="12">
        <v>23</v>
      </c>
      <c r="Q16" s="12">
        <v>21</v>
      </c>
      <c r="R16" s="12">
        <v>21</v>
      </c>
      <c r="S16" s="12">
        <v>11</v>
      </c>
      <c r="T16" s="12">
        <v>13</v>
      </c>
      <c r="U16" s="13" t="s">
        <v>27</v>
      </c>
      <c r="V16" s="14" t="s">
        <v>33</v>
      </c>
      <c r="W16" s="15">
        <v>19</v>
      </c>
    </row>
    <row r="17" spans="2:23" ht="21.75" customHeight="1">
      <c r="B17" s="2"/>
      <c r="C17" s="8">
        <f t="shared" si="0"/>
        <v>5.263157894736835</v>
      </c>
      <c r="D17" s="3">
        <v>19</v>
      </c>
      <c r="E17" s="3">
        <v>20</v>
      </c>
      <c r="F17" s="4">
        <v>29</v>
      </c>
      <c r="G17" s="4">
        <v>18</v>
      </c>
      <c r="H17" s="4">
        <v>25</v>
      </c>
      <c r="I17" s="4">
        <v>24</v>
      </c>
      <c r="J17" s="4">
        <v>21</v>
      </c>
      <c r="K17" s="4">
        <v>0</v>
      </c>
      <c r="L17" s="4">
        <v>11</v>
      </c>
      <c r="M17" s="4">
        <v>17</v>
      </c>
      <c r="N17" s="4">
        <v>25</v>
      </c>
      <c r="O17" s="4">
        <v>18</v>
      </c>
      <c r="P17" s="4">
        <v>25</v>
      </c>
      <c r="Q17" s="4">
        <v>30</v>
      </c>
      <c r="R17" s="4">
        <v>20</v>
      </c>
      <c r="S17" s="4">
        <v>13</v>
      </c>
      <c r="T17" s="4">
        <v>11</v>
      </c>
      <c r="U17" s="5" t="s">
        <v>27</v>
      </c>
      <c r="V17" s="6" t="s">
        <v>34</v>
      </c>
      <c r="W17" s="7">
        <v>20</v>
      </c>
    </row>
    <row r="18" spans="2:23" ht="20.25" customHeight="1">
      <c r="B18" s="2"/>
      <c r="C18" s="10">
        <f t="shared" si="0"/>
        <v>14.999999999999986</v>
      </c>
      <c r="D18" s="11">
        <v>20</v>
      </c>
      <c r="E18" s="11">
        <v>23</v>
      </c>
      <c r="F18" s="12">
        <v>25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20</v>
      </c>
      <c r="S18" s="12">
        <v>0</v>
      </c>
      <c r="T18" s="12">
        <v>0</v>
      </c>
      <c r="U18" s="13" t="s">
        <v>27</v>
      </c>
      <c r="V18" s="14" t="s">
        <v>35</v>
      </c>
      <c r="W18" s="15">
        <v>21</v>
      </c>
    </row>
    <row r="19" spans="2:24" ht="20.25" customHeight="1">
      <c r="B19" s="2"/>
      <c r="C19" s="8">
        <f t="shared" si="0"/>
        <v>7.476635514018696</v>
      </c>
      <c r="D19" s="3">
        <v>107</v>
      </c>
      <c r="E19" s="3">
        <v>115</v>
      </c>
      <c r="F19" s="4">
        <v>100</v>
      </c>
      <c r="G19" s="4">
        <v>150</v>
      </c>
      <c r="H19" s="4">
        <v>100</v>
      </c>
      <c r="I19" s="4">
        <v>99</v>
      </c>
      <c r="J19" s="4">
        <v>107</v>
      </c>
      <c r="K19" s="4">
        <v>106</v>
      </c>
      <c r="L19" s="4">
        <v>128</v>
      </c>
      <c r="M19" s="4">
        <v>100</v>
      </c>
      <c r="N19" s="4">
        <v>117</v>
      </c>
      <c r="O19" s="4">
        <v>112</v>
      </c>
      <c r="P19" s="4">
        <v>112</v>
      </c>
      <c r="Q19" s="4">
        <v>108</v>
      </c>
      <c r="R19" s="4">
        <v>118</v>
      </c>
      <c r="S19" s="4">
        <v>107</v>
      </c>
      <c r="T19" s="4">
        <v>153</v>
      </c>
      <c r="U19" s="5" t="s">
        <v>36</v>
      </c>
      <c r="V19" s="6" t="s">
        <v>37</v>
      </c>
      <c r="W19" s="7">
        <v>22</v>
      </c>
      <c r="X19">
        <f>(T19+S19+R19+Q19+P19+O19+N19+M19+L19+K19+J19+I19+H19+G19+F19)/15</f>
        <v>114.46666666666667</v>
      </c>
    </row>
    <row r="20" spans="2:23" ht="21" customHeight="1">
      <c r="B20" s="2"/>
      <c r="C20" s="10">
        <f t="shared" si="0"/>
        <v>2.6455026455026456</v>
      </c>
      <c r="D20" s="11">
        <v>189</v>
      </c>
      <c r="E20" s="11">
        <v>194</v>
      </c>
      <c r="F20" s="12">
        <v>151</v>
      </c>
      <c r="G20" s="12">
        <v>143</v>
      </c>
      <c r="H20" s="12">
        <v>144</v>
      </c>
      <c r="I20" s="12">
        <v>175</v>
      </c>
      <c r="J20" s="12">
        <v>157</v>
      </c>
      <c r="K20" s="12">
        <v>210</v>
      </c>
      <c r="L20" s="12">
        <v>198</v>
      </c>
      <c r="M20" s="12">
        <v>182</v>
      </c>
      <c r="N20" s="12">
        <v>204</v>
      </c>
      <c r="O20" s="12">
        <v>199</v>
      </c>
      <c r="P20" s="12">
        <v>200</v>
      </c>
      <c r="Q20" s="12">
        <v>267</v>
      </c>
      <c r="R20" s="12">
        <v>141</v>
      </c>
      <c r="S20" s="12">
        <v>275</v>
      </c>
      <c r="T20" s="12">
        <v>263</v>
      </c>
      <c r="U20" s="13" t="s">
        <v>36</v>
      </c>
      <c r="V20" s="14" t="s">
        <v>38</v>
      </c>
      <c r="W20" s="15">
        <v>23</v>
      </c>
    </row>
    <row r="21" spans="2:23" ht="20.25" customHeight="1">
      <c r="B21" s="2"/>
      <c r="C21" s="8">
        <f t="shared" si="0"/>
        <v>-1.0309278350515427</v>
      </c>
      <c r="D21" s="3">
        <v>97</v>
      </c>
      <c r="E21" s="3">
        <v>96</v>
      </c>
      <c r="F21" s="4">
        <v>101</v>
      </c>
      <c r="G21" s="4">
        <v>87</v>
      </c>
      <c r="H21" s="4">
        <v>86</v>
      </c>
      <c r="I21" s="4">
        <v>86</v>
      </c>
      <c r="J21" s="4">
        <v>97</v>
      </c>
      <c r="K21" s="4">
        <v>102</v>
      </c>
      <c r="L21" s="4">
        <v>89</v>
      </c>
      <c r="M21" s="4">
        <v>86</v>
      </c>
      <c r="N21" s="4">
        <v>92</v>
      </c>
      <c r="O21" s="4">
        <v>102</v>
      </c>
      <c r="P21" s="4">
        <v>102</v>
      </c>
      <c r="Q21" s="4">
        <v>96</v>
      </c>
      <c r="R21" s="4">
        <v>105</v>
      </c>
      <c r="S21" s="4">
        <v>97</v>
      </c>
      <c r="T21" s="4">
        <v>108</v>
      </c>
      <c r="U21" s="5" t="s">
        <v>36</v>
      </c>
      <c r="V21" s="6" t="s">
        <v>39</v>
      </c>
      <c r="W21" s="7">
        <v>24</v>
      </c>
    </row>
    <row r="22" spans="2:23" ht="22.5" customHeight="1">
      <c r="B22" s="2"/>
      <c r="C22" s="10">
        <f t="shared" si="0"/>
        <v>8.536585365853668</v>
      </c>
      <c r="D22" s="11">
        <v>82</v>
      </c>
      <c r="E22" s="11">
        <v>89</v>
      </c>
      <c r="F22" s="12">
        <v>0</v>
      </c>
      <c r="G22" s="12">
        <v>78</v>
      </c>
      <c r="H22" s="12">
        <v>75</v>
      </c>
      <c r="I22" s="12">
        <v>85</v>
      </c>
      <c r="J22" s="12">
        <v>90</v>
      </c>
      <c r="K22" s="12">
        <v>70</v>
      </c>
      <c r="L22" s="12">
        <v>68</v>
      </c>
      <c r="M22" s="12">
        <v>0</v>
      </c>
      <c r="N22" s="12">
        <v>82</v>
      </c>
      <c r="O22" s="12">
        <v>0</v>
      </c>
      <c r="P22" s="12">
        <v>0</v>
      </c>
      <c r="Q22" s="12">
        <v>0</v>
      </c>
      <c r="R22" s="12">
        <v>90</v>
      </c>
      <c r="S22" s="12">
        <v>70</v>
      </c>
      <c r="T22" s="12">
        <v>87</v>
      </c>
      <c r="U22" s="13" t="s">
        <v>36</v>
      </c>
      <c r="V22" s="14" t="s">
        <v>40</v>
      </c>
      <c r="W22" s="15">
        <v>25</v>
      </c>
    </row>
    <row r="23" spans="2:23" ht="21.75" customHeight="1">
      <c r="B23" s="2"/>
      <c r="C23" s="8">
        <f t="shared" si="0"/>
        <v>8.474576271186436</v>
      </c>
      <c r="D23" s="3">
        <v>59</v>
      </c>
      <c r="E23" s="3">
        <v>64</v>
      </c>
      <c r="F23" s="4">
        <v>49</v>
      </c>
      <c r="G23" s="4">
        <v>72</v>
      </c>
      <c r="H23" s="4">
        <v>32</v>
      </c>
      <c r="I23" s="4">
        <v>81</v>
      </c>
      <c r="J23" s="4">
        <v>70</v>
      </c>
      <c r="K23" s="4">
        <v>170</v>
      </c>
      <c r="L23" s="4">
        <v>41</v>
      </c>
      <c r="M23" s="4">
        <v>45</v>
      </c>
      <c r="N23" s="4">
        <v>0</v>
      </c>
      <c r="O23" s="4">
        <v>40</v>
      </c>
      <c r="P23" s="4">
        <v>76</v>
      </c>
      <c r="Q23" s="4">
        <v>40</v>
      </c>
      <c r="R23" s="4">
        <v>45</v>
      </c>
      <c r="S23" s="4">
        <v>59</v>
      </c>
      <c r="T23" s="4">
        <v>76</v>
      </c>
      <c r="U23" s="5" t="s">
        <v>36</v>
      </c>
      <c r="V23" s="6" t="s">
        <v>41</v>
      </c>
      <c r="W23" s="7">
        <v>26</v>
      </c>
    </row>
    <row r="24" spans="2:23" ht="18" customHeight="1">
      <c r="B24" s="2"/>
      <c r="C24" s="10">
        <f t="shared" si="0"/>
        <v>0.7042253521126725</v>
      </c>
      <c r="D24" s="11">
        <v>142</v>
      </c>
      <c r="E24" s="11">
        <v>143</v>
      </c>
      <c r="F24" s="12">
        <v>160</v>
      </c>
      <c r="G24" s="12">
        <v>111</v>
      </c>
      <c r="H24" s="12">
        <v>100</v>
      </c>
      <c r="I24" s="12">
        <v>154</v>
      </c>
      <c r="J24" s="12">
        <v>110</v>
      </c>
      <c r="K24" s="12">
        <v>170</v>
      </c>
      <c r="L24" s="12">
        <v>127</v>
      </c>
      <c r="M24" s="12">
        <v>101</v>
      </c>
      <c r="N24" s="12">
        <v>189</v>
      </c>
      <c r="O24" s="12">
        <v>164</v>
      </c>
      <c r="P24" s="12">
        <v>162</v>
      </c>
      <c r="Q24" s="12">
        <v>169</v>
      </c>
      <c r="R24" s="12">
        <v>140</v>
      </c>
      <c r="S24" s="12">
        <v>148</v>
      </c>
      <c r="T24" s="12">
        <v>152</v>
      </c>
      <c r="U24" s="13" t="s">
        <v>36</v>
      </c>
      <c r="V24" s="14" t="s">
        <v>42</v>
      </c>
      <c r="W24" s="15">
        <v>27</v>
      </c>
    </row>
    <row r="25" spans="2:23" ht="18.75" customHeight="1">
      <c r="B25" s="2"/>
      <c r="C25" s="8">
        <f t="shared" si="0"/>
        <v>-9.090909090909093</v>
      </c>
      <c r="D25" s="3">
        <v>11</v>
      </c>
      <c r="E25" s="3">
        <v>10</v>
      </c>
      <c r="F25" s="4">
        <v>0</v>
      </c>
      <c r="G25" s="4">
        <v>11</v>
      </c>
      <c r="H25" s="4">
        <v>0</v>
      </c>
      <c r="I25" s="4">
        <v>0</v>
      </c>
      <c r="J25" s="4">
        <v>9</v>
      </c>
      <c r="K25" s="4">
        <v>15</v>
      </c>
      <c r="L25" s="4">
        <v>8</v>
      </c>
      <c r="M25" s="4">
        <v>0</v>
      </c>
      <c r="N25" s="4">
        <v>0</v>
      </c>
      <c r="O25" s="4">
        <v>0</v>
      </c>
      <c r="P25" s="4">
        <v>8</v>
      </c>
      <c r="Q25" s="4">
        <v>0</v>
      </c>
      <c r="R25" s="4">
        <v>6</v>
      </c>
      <c r="S25" s="4">
        <v>0</v>
      </c>
      <c r="T25" s="4">
        <v>11</v>
      </c>
      <c r="U25" s="5" t="s">
        <v>29</v>
      </c>
      <c r="V25" s="6" t="s">
        <v>43</v>
      </c>
      <c r="W25" s="7">
        <v>28</v>
      </c>
    </row>
    <row r="26" spans="2:23" ht="20.25" customHeight="1">
      <c r="B26" s="2"/>
      <c r="C26" s="10">
        <f t="shared" si="0"/>
        <v>0</v>
      </c>
      <c r="D26" s="11">
        <v>15</v>
      </c>
      <c r="E26" s="11">
        <v>15</v>
      </c>
      <c r="F26" s="12">
        <v>16</v>
      </c>
      <c r="G26" s="12">
        <v>14</v>
      </c>
      <c r="H26" s="12">
        <v>12</v>
      </c>
      <c r="I26" s="12">
        <v>12</v>
      </c>
      <c r="J26" s="12">
        <v>12</v>
      </c>
      <c r="K26" s="12">
        <v>15</v>
      </c>
      <c r="L26" s="12">
        <v>13</v>
      </c>
      <c r="M26" s="12">
        <v>12</v>
      </c>
      <c r="N26" s="12">
        <v>15</v>
      </c>
      <c r="O26" s="12">
        <v>15</v>
      </c>
      <c r="P26" s="12">
        <v>17</v>
      </c>
      <c r="Q26" s="12">
        <v>14</v>
      </c>
      <c r="R26" s="12">
        <v>15</v>
      </c>
      <c r="S26" s="12">
        <v>12</v>
      </c>
      <c r="T26" s="12">
        <v>14</v>
      </c>
      <c r="U26" s="13" t="s">
        <v>29</v>
      </c>
      <c r="V26" s="14" t="s">
        <v>44</v>
      </c>
      <c r="W26" s="15">
        <v>31</v>
      </c>
    </row>
    <row r="27" spans="2:24" ht="21.75" customHeight="1">
      <c r="B27" s="2"/>
      <c r="C27" s="8">
        <f t="shared" si="0"/>
        <v>2.3809523809523796</v>
      </c>
      <c r="D27" s="3">
        <v>42</v>
      </c>
      <c r="E27" s="3">
        <v>43</v>
      </c>
      <c r="F27" s="4">
        <v>50</v>
      </c>
      <c r="G27" s="4">
        <v>20</v>
      </c>
      <c r="H27" s="4">
        <v>40</v>
      </c>
      <c r="I27" s="4">
        <v>0</v>
      </c>
      <c r="J27" s="4">
        <v>25</v>
      </c>
      <c r="K27" s="4">
        <v>0</v>
      </c>
      <c r="L27" s="4">
        <v>33</v>
      </c>
      <c r="M27" s="4">
        <v>0</v>
      </c>
      <c r="N27" s="4">
        <v>0</v>
      </c>
      <c r="O27" s="4">
        <v>60</v>
      </c>
      <c r="P27" s="4">
        <v>60</v>
      </c>
      <c r="Q27" s="4">
        <v>0</v>
      </c>
      <c r="R27" s="4">
        <v>51</v>
      </c>
      <c r="S27" s="4">
        <v>0</v>
      </c>
      <c r="T27" s="4">
        <v>50</v>
      </c>
      <c r="U27" s="5" t="s">
        <v>29</v>
      </c>
      <c r="V27" s="6" t="s">
        <v>45</v>
      </c>
      <c r="W27" s="7">
        <v>32</v>
      </c>
      <c r="X27">
        <f>(T27+R27+P27+O27+L27+J27+H27+G27+F27)/9</f>
        <v>43.22222222222222</v>
      </c>
    </row>
    <row r="28" spans="2:24" ht="21" customHeight="1">
      <c r="B28" s="2"/>
      <c r="C28" s="10">
        <f t="shared" si="0"/>
        <v>0</v>
      </c>
      <c r="D28" s="11">
        <v>25</v>
      </c>
      <c r="E28" s="11">
        <v>25</v>
      </c>
      <c r="F28" s="12">
        <v>30</v>
      </c>
      <c r="G28" s="12">
        <v>26</v>
      </c>
      <c r="H28" s="12">
        <v>20</v>
      </c>
      <c r="I28" s="12">
        <v>30</v>
      </c>
      <c r="J28" s="12">
        <v>30</v>
      </c>
      <c r="K28" s="12">
        <v>25</v>
      </c>
      <c r="L28" s="12">
        <v>21</v>
      </c>
      <c r="M28" s="12">
        <v>26</v>
      </c>
      <c r="N28" s="12">
        <v>0</v>
      </c>
      <c r="O28" s="12">
        <v>25</v>
      </c>
      <c r="P28" s="12">
        <v>30</v>
      </c>
      <c r="Q28" s="12">
        <v>22</v>
      </c>
      <c r="R28" s="12">
        <v>22</v>
      </c>
      <c r="S28" s="12">
        <v>23</v>
      </c>
      <c r="T28" s="12">
        <v>19</v>
      </c>
      <c r="U28" s="13" t="s">
        <v>29</v>
      </c>
      <c r="V28" s="14" t="s">
        <v>46</v>
      </c>
      <c r="W28" s="15">
        <v>33</v>
      </c>
      <c r="X28">
        <v>9</v>
      </c>
    </row>
    <row r="29" spans="2:23" ht="21" customHeight="1">
      <c r="B29" s="2"/>
      <c r="C29" s="8">
        <f t="shared" si="0"/>
        <v>0</v>
      </c>
      <c r="D29" s="3">
        <v>7</v>
      </c>
      <c r="E29" s="3">
        <v>7</v>
      </c>
      <c r="F29" s="4">
        <v>8</v>
      </c>
      <c r="G29" s="4">
        <v>6</v>
      </c>
      <c r="H29" s="4">
        <v>6</v>
      </c>
      <c r="I29" s="4">
        <v>4</v>
      </c>
      <c r="J29" s="4">
        <v>3</v>
      </c>
      <c r="K29" s="4">
        <v>8</v>
      </c>
      <c r="L29" s="4">
        <v>5</v>
      </c>
      <c r="M29" s="4">
        <v>4</v>
      </c>
      <c r="N29" s="4">
        <v>10</v>
      </c>
      <c r="O29" s="4">
        <v>12</v>
      </c>
      <c r="P29" s="4">
        <v>5</v>
      </c>
      <c r="Q29" s="4">
        <v>5</v>
      </c>
      <c r="R29" s="4">
        <v>3</v>
      </c>
      <c r="S29" s="4">
        <v>6</v>
      </c>
      <c r="T29" s="4">
        <v>13</v>
      </c>
      <c r="U29" s="5" t="s">
        <v>29</v>
      </c>
      <c r="V29" s="6" t="s">
        <v>47</v>
      </c>
      <c r="W29" s="7">
        <v>35</v>
      </c>
    </row>
    <row r="30" spans="1:23" ht="18.75" customHeight="1">
      <c r="A30" s="16"/>
      <c r="B30" s="17"/>
      <c r="C30" s="10">
        <f t="shared" si="0"/>
        <v>3.333333333333343</v>
      </c>
      <c r="D30" s="11">
        <v>30</v>
      </c>
      <c r="E30" s="11">
        <v>31</v>
      </c>
      <c r="F30" s="12">
        <v>35</v>
      </c>
      <c r="G30" s="12">
        <v>25</v>
      </c>
      <c r="H30" s="12">
        <v>22</v>
      </c>
      <c r="I30" s="12">
        <v>25</v>
      </c>
      <c r="J30" s="12">
        <v>20</v>
      </c>
      <c r="K30" s="12">
        <v>25</v>
      </c>
      <c r="L30" s="12">
        <v>26</v>
      </c>
      <c r="M30" s="12">
        <v>28</v>
      </c>
      <c r="N30" s="12">
        <v>35</v>
      </c>
      <c r="O30" s="12">
        <v>45</v>
      </c>
      <c r="P30" s="12">
        <v>27</v>
      </c>
      <c r="Q30" s="12">
        <v>55</v>
      </c>
      <c r="R30" s="12">
        <v>14</v>
      </c>
      <c r="S30" s="12">
        <v>30</v>
      </c>
      <c r="T30" s="12">
        <v>50</v>
      </c>
      <c r="U30" s="13" t="s">
        <v>48</v>
      </c>
      <c r="V30" s="14" t="s">
        <v>49</v>
      </c>
      <c r="W30" s="15">
        <v>37</v>
      </c>
    </row>
    <row r="31" spans="2:23" ht="15" customHeight="1">
      <c r="B31" s="2"/>
      <c r="C31" s="8">
        <f t="shared" si="0"/>
        <v>0</v>
      </c>
      <c r="D31" s="3">
        <v>5</v>
      </c>
      <c r="E31" s="3">
        <v>5</v>
      </c>
      <c r="F31" s="4">
        <v>6</v>
      </c>
      <c r="G31" s="4">
        <v>3</v>
      </c>
      <c r="H31" s="4">
        <v>3</v>
      </c>
      <c r="I31" s="4">
        <v>3</v>
      </c>
      <c r="J31" s="4">
        <v>3</v>
      </c>
      <c r="K31" s="4">
        <v>5</v>
      </c>
      <c r="L31" s="4">
        <v>9</v>
      </c>
      <c r="M31" s="4">
        <v>3</v>
      </c>
      <c r="N31" s="4">
        <v>4</v>
      </c>
      <c r="O31" s="4">
        <v>4</v>
      </c>
      <c r="P31" s="4">
        <v>5</v>
      </c>
      <c r="Q31" s="4">
        <v>5</v>
      </c>
      <c r="R31" s="4">
        <v>4</v>
      </c>
      <c r="S31" s="4">
        <v>7</v>
      </c>
      <c r="T31" s="4">
        <v>7</v>
      </c>
      <c r="U31" s="5" t="s">
        <v>27</v>
      </c>
      <c r="V31" s="6" t="s">
        <v>50</v>
      </c>
      <c r="W31" s="7">
        <v>38</v>
      </c>
    </row>
    <row r="32" spans="2:24" ht="21.75" customHeight="1">
      <c r="B32" s="2"/>
      <c r="C32" s="10">
        <f t="shared" si="0"/>
        <v>0</v>
      </c>
      <c r="D32" s="11">
        <v>11</v>
      </c>
      <c r="E32" s="11">
        <v>11</v>
      </c>
      <c r="F32" s="12">
        <v>10</v>
      </c>
      <c r="G32" s="12">
        <v>9</v>
      </c>
      <c r="H32" s="12">
        <v>10</v>
      </c>
      <c r="I32" s="12">
        <v>8</v>
      </c>
      <c r="J32" s="12">
        <v>9</v>
      </c>
      <c r="K32" s="12">
        <v>8</v>
      </c>
      <c r="L32" s="12">
        <v>9</v>
      </c>
      <c r="M32" s="12">
        <v>10</v>
      </c>
      <c r="N32" s="12">
        <v>11</v>
      </c>
      <c r="O32" s="12">
        <v>13</v>
      </c>
      <c r="P32" s="12">
        <v>15</v>
      </c>
      <c r="Q32" s="12">
        <v>13</v>
      </c>
      <c r="R32" s="12">
        <v>12</v>
      </c>
      <c r="S32" s="12">
        <v>10</v>
      </c>
      <c r="T32" s="12">
        <v>12</v>
      </c>
      <c r="U32" s="13" t="s">
        <v>29</v>
      </c>
      <c r="V32" s="14" t="s">
        <v>51</v>
      </c>
      <c r="W32" s="15">
        <v>39</v>
      </c>
      <c r="X32" s="9"/>
    </row>
    <row r="33" spans="2:23" ht="19.5" customHeight="1">
      <c r="B33" s="2"/>
      <c r="C33" s="8">
        <f t="shared" si="0"/>
        <v>0</v>
      </c>
      <c r="D33" s="3">
        <v>2</v>
      </c>
      <c r="E33" s="3">
        <v>2</v>
      </c>
      <c r="F33" s="4">
        <v>3</v>
      </c>
      <c r="G33" s="4">
        <v>2</v>
      </c>
      <c r="H33" s="4">
        <v>2</v>
      </c>
      <c r="I33" s="4">
        <v>2</v>
      </c>
      <c r="J33" s="4">
        <v>2</v>
      </c>
      <c r="K33" s="4">
        <v>0</v>
      </c>
      <c r="L33" s="4">
        <v>2</v>
      </c>
      <c r="M33" s="4">
        <v>2</v>
      </c>
      <c r="N33" s="4">
        <v>2</v>
      </c>
      <c r="O33" s="4">
        <v>1</v>
      </c>
      <c r="P33" s="4">
        <v>3</v>
      </c>
      <c r="Q33" s="4">
        <v>3</v>
      </c>
      <c r="R33" s="4">
        <v>3</v>
      </c>
      <c r="S33" s="4">
        <v>2</v>
      </c>
      <c r="T33" s="4">
        <v>3</v>
      </c>
      <c r="U33" s="5" t="s">
        <v>22</v>
      </c>
      <c r="V33" s="6" t="s">
        <v>52</v>
      </c>
      <c r="W33" s="7">
        <v>40</v>
      </c>
    </row>
    <row r="34" spans="2:24" ht="19.5" customHeight="1">
      <c r="B34" s="2"/>
      <c r="C34" s="10">
        <f t="shared" si="0"/>
        <v>0</v>
      </c>
      <c r="D34" s="11">
        <v>17</v>
      </c>
      <c r="E34" s="11">
        <v>17</v>
      </c>
      <c r="F34" s="12">
        <v>20</v>
      </c>
      <c r="G34" s="12">
        <v>11</v>
      </c>
      <c r="H34" s="12">
        <v>11</v>
      </c>
      <c r="I34" s="12">
        <v>10</v>
      </c>
      <c r="J34" s="12">
        <v>10</v>
      </c>
      <c r="K34" s="12">
        <v>10</v>
      </c>
      <c r="L34" s="12">
        <v>12</v>
      </c>
      <c r="M34" s="12">
        <v>14</v>
      </c>
      <c r="N34" s="12">
        <v>13</v>
      </c>
      <c r="O34" s="12">
        <v>15</v>
      </c>
      <c r="P34" s="12">
        <v>20</v>
      </c>
      <c r="Q34" s="12">
        <v>22</v>
      </c>
      <c r="R34" s="12">
        <v>31</v>
      </c>
      <c r="S34" s="12">
        <v>25</v>
      </c>
      <c r="T34" s="12">
        <v>35</v>
      </c>
      <c r="U34" s="13" t="s">
        <v>22</v>
      </c>
      <c r="V34" s="14" t="s">
        <v>53</v>
      </c>
      <c r="W34" s="15">
        <v>41</v>
      </c>
      <c r="X34">
        <f>(T34+S34+R34+Q34+P34+O34+N34+M34+L34+K34+J34+H34+G34+F34)/15</f>
        <v>16.6</v>
      </c>
    </row>
    <row r="35" spans="2:23" ht="18.75" customHeight="1">
      <c r="B35" s="2"/>
      <c r="C35" s="8">
        <f t="shared" si="0"/>
        <v>3.2994923857867917</v>
      </c>
      <c r="D35" s="3">
        <v>788</v>
      </c>
      <c r="E35" s="3">
        <v>814</v>
      </c>
      <c r="F35" s="4">
        <v>814</v>
      </c>
      <c r="G35" s="4">
        <v>957</v>
      </c>
      <c r="H35" s="4">
        <v>750</v>
      </c>
      <c r="I35" s="4">
        <v>833</v>
      </c>
      <c r="J35" s="4">
        <v>841</v>
      </c>
      <c r="K35" s="4">
        <v>883</v>
      </c>
      <c r="L35" s="4">
        <v>828</v>
      </c>
      <c r="M35" s="4">
        <v>860</v>
      </c>
      <c r="N35" s="4">
        <v>698</v>
      </c>
      <c r="O35" s="4">
        <v>861</v>
      </c>
      <c r="P35" s="4">
        <v>777</v>
      </c>
      <c r="Q35" s="4">
        <v>801</v>
      </c>
      <c r="R35" s="4">
        <v>783</v>
      </c>
      <c r="S35" s="4">
        <v>717</v>
      </c>
      <c r="T35" s="4">
        <v>800</v>
      </c>
      <c r="U35" s="5" t="s">
        <v>36</v>
      </c>
      <c r="V35" s="6" t="s">
        <v>54</v>
      </c>
      <c r="W35" s="7">
        <v>42</v>
      </c>
    </row>
    <row r="36" spans="2:23" ht="18.75" customHeight="1">
      <c r="B36" s="2"/>
      <c r="C36" s="10">
        <f t="shared" si="0"/>
        <v>0</v>
      </c>
      <c r="D36" s="11">
        <v>8</v>
      </c>
      <c r="E36" s="11">
        <v>8</v>
      </c>
      <c r="F36" s="12">
        <v>10</v>
      </c>
      <c r="G36" s="12">
        <v>5</v>
      </c>
      <c r="H36" s="12">
        <v>6</v>
      </c>
      <c r="I36" s="12">
        <v>6</v>
      </c>
      <c r="J36" s="12">
        <v>7</v>
      </c>
      <c r="K36" s="12">
        <v>0</v>
      </c>
      <c r="L36" s="12">
        <v>6</v>
      </c>
      <c r="M36" s="12">
        <v>5</v>
      </c>
      <c r="N36" s="12">
        <v>10</v>
      </c>
      <c r="O36" s="12">
        <v>8</v>
      </c>
      <c r="P36" s="12">
        <v>10</v>
      </c>
      <c r="Q36" s="12">
        <v>10</v>
      </c>
      <c r="R36" s="12">
        <v>6</v>
      </c>
      <c r="S36" s="12">
        <v>6</v>
      </c>
      <c r="T36" s="12">
        <v>10</v>
      </c>
      <c r="U36" s="13" t="s">
        <v>27</v>
      </c>
      <c r="V36" s="14" t="s">
        <v>55</v>
      </c>
      <c r="W36" s="15">
        <v>43</v>
      </c>
    </row>
    <row r="37" spans="2:24" ht="18" customHeight="1">
      <c r="B37" s="2"/>
      <c r="C37" s="8">
        <f t="shared" si="0"/>
        <v>0</v>
      </c>
      <c r="D37" s="3">
        <v>7</v>
      </c>
      <c r="E37" s="3">
        <v>7</v>
      </c>
      <c r="F37" s="4">
        <v>10</v>
      </c>
      <c r="G37" s="4">
        <v>6</v>
      </c>
      <c r="H37" s="4">
        <v>8</v>
      </c>
      <c r="I37" s="4">
        <v>5</v>
      </c>
      <c r="J37" s="4">
        <v>5</v>
      </c>
      <c r="K37" s="4">
        <v>10</v>
      </c>
      <c r="L37" s="4">
        <v>5</v>
      </c>
      <c r="M37" s="4">
        <v>5</v>
      </c>
      <c r="N37" s="4">
        <v>0</v>
      </c>
      <c r="O37" s="4">
        <v>6</v>
      </c>
      <c r="P37" s="4">
        <v>8</v>
      </c>
      <c r="Q37" s="4">
        <v>5</v>
      </c>
      <c r="R37" s="4">
        <v>5</v>
      </c>
      <c r="S37" s="4">
        <v>6</v>
      </c>
      <c r="T37" s="4">
        <v>10</v>
      </c>
      <c r="U37" s="5" t="s">
        <v>29</v>
      </c>
      <c r="V37" s="6" t="s">
        <v>56</v>
      </c>
      <c r="W37" s="7">
        <v>45</v>
      </c>
      <c r="X37">
        <f>(T37+S37+R37+Q37+P37+O37+M37+L37+K37+J37+I37+H37+G37+F37)/14</f>
        <v>6.714285714285714</v>
      </c>
    </row>
    <row r="38" spans="2:24" ht="18.75" customHeight="1">
      <c r="B38" s="2"/>
      <c r="C38" s="10">
        <f t="shared" si="0"/>
        <v>-4.819277108433738</v>
      </c>
      <c r="D38" s="11">
        <v>83</v>
      </c>
      <c r="E38" s="11">
        <v>79</v>
      </c>
      <c r="F38" s="12">
        <v>90</v>
      </c>
      <c r="G38" s="12">
        <v>80</v>
      </c>
      <c r="H38" s="12">
        <v>75</v>
      </c>
      <c r="I38" s="12">
        <v>70</v>
      </c>
      <c r="J38" s="12">
        <v>75</v>
      </c>
      <c r="K38" s="12">
        <v>90</v>
      </c>
      <c r="L38" s="12">
        <v>0</v>
      </c>
      <c r="M38" s="12">
        <v>79</v>
      </c>
      <c r="N38" s="12">
        <v>75</v>
      </c>
      <c r="O38" s="12">
        <v>75</v>
      </c>
      <c r="P38" s="12">
        <v>85</v>
      </c>
      <c r="Q38" s="12">
        <v>70</v>
      </c>
      <c r="R38" s="12">
        <v>75</v>
      </c>
      <c r="S38" s="12">
        <v>70</v>
      </c>
      <c r="T38" s="12">
        <v>95</v>
      </c>
      <c r="U38" s="13" t="s">
        <v>29</v>
      </c>
      <c r="V38" s="14" t="s">
        <v>57</v>
      </c>
      <c r="W38" s="15">
        <v>47</v>
      </c>
      <c r="X38">
        <f>(T38+S38+R38+Q38+P38+O38+N38+M38+K38+J38+I38+H38+G38+F38)/14</f>
        <v>78.85714285714286</v>
      </c>
    </row>
    <row r="39" spans="2:24" ht="16.5" customHeight="1">
      <c r="B39" s="2"/>
      <c r="C39" s="8">
        <f t="shared" si="0"/>
        <v>0</v>
      </c>
      <c r="D39" s="3">
        <v>89</v>
      </c>
      <c r="E39" s="3">
        <v>89</v>
      </c>
      <c r="F39" s="4">
        <v>100</v>
      </c>
      <c r="G39" s="4">
        <v>80</v>
      </c>
      <c r="H39" s="4">
        <v>75</v>
      </c>
      <c r="I39" s="4">
        <v>90</v>
      </c>
      <c r="J39" s="4">
        <v>83</v>
      </c>
      <c r="K39" s="4">
        <v>100</v>
      </c>
      <c r="L39" s="4">
        <v>75</v>
      </c>
      <c r="M39" s="4">
        <v>85</v>
      </c>
      <c r="N39" s="4">
        <v>100</v>
      </c>
      <c r="O39" s="4">
        <v>90</v>
      </c>
      <c r="P39" s="4">
        <v>90</v>
      </c>
      <c r="Q39" s="4">
        <v>91</v>
      </c>
      <c r="R39" s="4">
        <v>90</v>
      </c>
      <c r="S39" s="4">
        <v>85</v>
      </c>
      <c r="T39" s="4">
        <v>100</v>
      </c>
      <c r="U39" s="5" t="s">
        <v>29</v>
      </c>
      <c r="V39" s="6" t="s">
        <v>58</v>
      </c>
      <c r="W39" s="7">
        <v>49</v>
      </c>
      <c r="X39">
        <f>(T39+S39+R39+Q39+P39+O39+N39+M39+L39+K39+J39+I39+H39+G39+F39)/15</f>
        <v>88.93333333333334</v>
      </c>
    </row>
    <row r="40" spans="2:24" ht="17.25" customHeight="1">
      <c r="B40" s="2"/>
      <c r="C40" s="10">
        <f t="shared" si="0"/>
        <v>1.3698630136986338</v>
      </c>
      <c r="D40" s="11">
        <v>73</v>
      </c>
      <c r="E40" s="11">
        <v>74</v>
      </c>
      <c r="F40" s="12">
        <v>99</v>
      </c>
      <c r="G40" s="12">
        <v>59</v>
      </c>
      <c r="H40" s="12">
        <v>88</v>
      </c>
      <c r="I40" s="12">
        <v>66</v>
      </c>
      <c r="J40" s="12">
        <v>62</v>
      </c>
      <c r="K40" s="12">
        <v>60</v>
      </c>
      <c r="L40" s="12">
        <v>59</v>
      </c>
      <c r="M40" s="12">
        <v>66</v>
      </c>
      <c r="N40" s="12">
        <v>76</v>
      </c>
      <c r="O40" s="12">
        <v>80</v>
      </c>
      <c r="P40" s="12">
        <v>85</v>
      </c>
      <c r="Q40" s="12">
        <v>82</v>
      </c>
      <c r="R40" s="12">
        <v>65</v>
      </c>
      <c r="S40" s="12">
        <v>65</v>
      </c>
      <c r="T40" s="12">
        <v>94</v>
      </c>
      <c r="U40" s="13" t="s">
        <v>29</v>
      </c>
      <c r="V40" s="14" t="s">
        <v>59</v>
      </c>
      <c r="W40" s="15">
        <v>50</v>
      </c>
      <c r="X40">
        <f>(T40+S40+R40+Q40++P40+O40+N40+M40+L40+K40+J40+I40+H40+G40+F40)/15</f>
        <v>73.73333333333333</v>
      </c>
    </row>
    <row r="41" spans="2:24" ht="21" customHeight="1">
      <c r="B41" s="2"/>
      <c r="C41" s="8">
        <f t="shared" si="0"/>
        <v>-2.2988505747126453</v>
      </c>
      <c r="D41" s="3">
        <v>87</v>
      </c>
      <c r="E41" s="3">
        <v>85</v>
      </c>
      <c r="F41" s="4">
        <v>90</v>
      </c>
      <c r="G41" s="4">
        <v>99</v>
      </c>
      <c r="H41" s="4">
        <v>90</v>
      </c>
      <c r="I41" s="4">
        <v>81</v>
      </c>
      <c r="J41" s="4">
        <v>75</v>
      </c>
      <c r="K41" s="4">
        <v>75</v>
      </c>
      <c r="L41" s="4">
        <v>83</v>
      </c>
      <c r="M41" s="4">
        <v>75</v>
      </c>
      <c r="N41" s="4">
        <v>89</v>
      </c>
      <c r="O41" s="4">
        <v>83</v>
      </c>
      <c r="P41" s="4">
        <v>91</v>
      </c>
      <c r="Q41" s="4">
        <v>85</v>
      </c>
      <c r="R41" s="4">
        <v>75</v>
      </c>
      <c r="S41" s="4">
        <v>80</v>
      </c>
      <c r="T41" s="4">
        <v>90</v>
      </c>
      <c r="U41" s="5" t="s">
        <v>29</v>
      </c>
      <c r="V41" s="6" t="s">
        <v>60</v>
      </c>
      <c r="W41" s="7">
        <v>51</v>
      </c>
      <c r="X41">
        <f>(T41+S41+R41+Q41+P41+N41+M41+O41+L41+K41+J41+I41+H41+G41+F41)/15</f>
        <v>84.06666666666666</v>
      </c>
    </row>
    <row r="42" spans="1:24" ht="18" customHeight="1">
      <c r="A42" s="16"/>
      <c r="B42" s="17"/>
      <c r="C42" s="10">
        <f t="shared" si="0"/>
        <v>-13.114754098360663</v>
      </c>
      <c r="D42" s="11">
        <v>61</v>
      </c>
      <c r="E42" s="11">
        <v>53</v>
      </c>
      <c r="F42" s="12">
        <v>0</v>
      </c>
      <c r="G42" s="12">
        <v>0</v>
      </c>
      <c r="H42" s="12">
        <v>45</v>
      </c>
      <c r="I42" s="12">
        <v>0</v>
      </c>
      <c r="J42" s="12">
        <v>0</v>
      </c>
      <c r="K42" s="12">
        <v>0</v>
      </c>
      <c r="L42" s="12">
        <v>45</v>
      </c>
      <c r="M42" s="12">
        <v>0</v>
      </c>
      <c r="N42" s="12">
        <v>50</v>
      </c>
      <c r="O42" s="12">
        <v>68</v>
      </c>
      <c r="P42" s="12">
        <v>60</v>
      </c>
      <c r="Q42" s="12">
        <v>55</v>
      </c>
      <c r="R42" s="12">
        <v>53</v>
      </c>
      <c r="S42" s="12">
        <v>45</v>
      </c>
      <c r="T42" s="12">
        <v>0</v>
      </c>
      <c r="U42" s="13" t="s">
        <v>29</v>
      </c>
      <c r="V42" s="14" t="s">
        <v>61</v>
      </c>
      <c r="W42" s="15">
        <v>53</v>
      </c>
      <c r="X42">
        <f>(S42+R42+O42+N42+L42+H42+Q42+P42)/8</f>
        <v>52.625</v>
      </c>
    </row>
    <row r="43" spans="2:23" ht="21.75" customHeight="1">
      <c r="B43" s="2"/>
      <c r="C43" s="8">
        <f t="shared" si="0"/>
        <v>-2.7027027027026946</v>
      </c>
      <c r="D43" s="3">
        <v>74</v>
      </c>
      <c r="E43" s="3">
        <v>72</v>
      </c>
      <c r="F43" s="4">
        <v>0</v>
      </c>
      <c r="G43" s="4">
        <v>81</v>
      </c>
      <c r="H43" s="4">
        <v>0</v>
      </c>
      <c r="I43" s="4">
        <v>0</v>
      </c>
      <c r="J43" s="4">
        <v>0</v>
      </c>
      <c r="K43" s="4">
        <v>74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60</v>
      </c>
      <c r="S43" s="4">
        <v>0</v>
      </c>
      <c r="T43" s="4">
        <v>0</v>
      </c>
      <c r="U43" s="5" t="s">
        <v>29</v>
      </c>
      <c r="V43" s="6" t="s">
        <v>62</v>
      </c>
      <c r="W43" s="7">
        <v>55</v>
      </c>
    </row>
    <row r="44" spans="2:23" ht="20.25" customHeight="1">
      <c r="B44" s="2"/>
      <c r="C44" s="10">
        <f t="shared" si="0"/>
        <v>-2.985074626865668</v>
      </c>
      <c r="D44" s="11">
        <v>67</v>
      </c>
      <c r="E44" s="11">
        <v>65</v>
      </c>
      <c r="F44" s="12">
        <v>76</v>
      </c>
      <c r="G44" s="12">
        <v>53</v>
      </c>
      <c r="H44" s="12">
        <v>60</v>
      </c>
      <c r="I44" s="12">
        <v>60</v>
      </c>
      <c r="J44" s="12">
        <v>70</v>
      </c>
      <c r="K44" s="12">
        <v>60</v>
      </c>
      <c r="L44" s="12">
        <v>51</v>
      </c>
      <c r="M44" s="12">
        <v>61</v>
      </c>
      <c r="N44" s="12">
        <v>76</v>
      </c>
      <c r="O44" s="12">
        <v>68</v>
      </c>
      <c r="P44" s="12">
        <v>61</v>
      </c>
      <c r="Q44" s="12">
        <v>82</v>
      </c>
      <c r="R44" s="12">
        <v>60</v>
      </c>
      <c r="S44" s="12">
        <v>65</v>
      </c>
      <c r="T44" s="12">
        <v>68</v>
      </c>
      <c r="U44" s="13" t="s">
        <v>29</v>
      </c>
      <c r="V44" s="14" t="s">
        <v>63</v>
      </c>
      <c r="W44" s="15">
        <v>56</v>
      </c>
    </row>
    <row r="45" spans="2:23" ht="21" customHeight="1">
      <c r="B45" s="2"/>
      <c r="C45" s="8">
        <f t="shared" si="0"/>
        <v>-4.761904761904773</v>
      </c>
      <c r="D45" s="3">
        <v>84</v>
      </c>
      <c r="E45" s="3">
        <v>80</v>
      </c>
      <c r="F45" s="4">
        <v>76</v>
      </c>
      <c r="G45" s="4">
        <v>89</v>
      </c>
      <c r="H45" s="4">
        <v>98</v>
      </c>
      <c r="I45" s="4">
        <v>80</v>
      </c>
      <c r="J45" s="4">
        <v>78</v>
      </c>
      <c r="K45" s="4">
        <v>0</v>
      </c>
      <c r="L45" s="4">
        <v>75</v>
      </c>
      <c r="M45" s="4">
        <v>71</v>
      </c>
      <c r="N45" s="4">
        <v>91</v>
      </c>
      <c r="O45" s="4">
        <v>75</v>
      </c>
      <c r="P45" s="4">
        <v>90</v>
      </c>
      <c r="Q45" s="4">
        <v>81</v>
      </c>
      <c r="R45" s="4">
        <v>70</v>
      </c>
      <c r="S45" s="4">
        <v>61</v>
      </c>
      <c r="T45" s="4">
        <v>90</v>
      </c>
      <c r="U45" s="5" t="s">
        <v>29</v>
      </c>
      <c r="V45" s="6" t="s">
        <v>64</v>
      </c>
      <c r="W45" s="7">
        <v>57</v>
      </c>
    </row>
    <row r="46" spans="2:24" ht="21.75" customHeight="1">
      <c r="B46" s="2"/>
      <c r="C46" s="10">
        <f t="shared" si="0"/>
        <v>0</v>
      </c>
      <c r="D46" s="11">
        <v>45</v>
      </c>
      <c r="E46" s="11">
        <v>45</v>
      </c>
      <c r="F46" s="12">
        <v>34</v>
      </c>
      <c r="G46" s="12">
        <v>30</v>
      </c>
      <c r="H46" s="12">
        <v>41</v>
      </c>
      <c r="I46" s="12">
        <v>50</v>
      </c>
      <c r="J46" s="12">
        <v>50</v>
      </c>
      <c r="K46" s="12">
        <v>0</v>
      </c>
      <c r="L46" s="12">
        <v>36</v>
      </c>
      <c r="M46" s="12">
        <v>0</v>
      </c>
      <c r="N46" s="12">
        <v>60</v>
      </c>
      <c r="O46" s="12">
        <v>58</v>
      </c>
      <c r="P46" s="12">
        <v>28</v>
      </c>
      <c r="Q46" s="12">
        <v>56</v>
      </c>
      <c r="R46" s="12">
        <v>50</v>
      </c>
      <c r="S46" s="12">
        <v>48</v>
      </c>
      <c r="T46" s="12">
        <v>45</v>
      </c>
      <c r="U46" s="13" t="s">
        <v>29</v>
      </c>
      <c r="V46" s="14" t="s">
        <v>65</v>
      </c>
      <c r="W46" s="15">
        <v>59</v>
      </c>
      <c r="X46">
        <f>(T46+S46+R46+Q46+P46+O46+N46+L46+J46+I46+H46+G46+F46)/13</f>
        <v>45.07692307692308</v>
      </c>
    </row>
    <row r="47" spans="2:24" ht="24.75" customHeight="1">
      <c r="B47" s="2"/>
      <c r="C47" s="8">
        <f t="shared" si="0"/>
        <v>-5.882352941176478</v>
      </c>
      <c r="D47" s="3">
        <v>17</v>
      </c>
      <c r="E47" s="3">
        <v>16</v>
      </c>
      <c r="F47" s="4">
        <v>17</v>
      </c>
      <c r="G47" s="4">
        <v>12</v>
      </c>
      <c r="H47" s="4">
        <v>17</v>
      </c>
      <c r="I47" s="4">
        <v>17</v>
      </c>
      <c r="J47" s="4">
        <v>19</v>
      </c>
      <c r="K47" s="4">
        <v>17</v>
      </c>
      <c r="L47" s="4">
        <v>13</v>
      </c>
      <c r="M47" s="4">
        <v>15</v>
      </c>
      <c r="N47" s="4">
        <v>18</v>
      </c>
      <c r="O47" s="4">
        <v>15</v>
      </c>
      <c r="P47" s="4">
        <v>18</v>
      </c>
      <c r="Q47" s="4">
        <v>16</v>
      </c>
      <c r="R47" s="4">
        <v>15</v>
      </c>
      <c r="S47" s="4">
        <v>12</v>
      </c>
      <c r="T47" s="4">
        <v>15</v>
      </c>
      <c r="U47" s="5" t="s">
        <v>66</v>
      </c>
      <c r="V47" s="6" t="s">
        <v>67</v>
      </c>
      <c r="W47" s="7">
        <v>60</v>
      </c>
      <c r="X47">
        <f>(T47+S47+R47+Q47+P47+O47+N47+M47+L47+K47+J47+I47+H47+G47+F47)/15</f>
        <v>15.733333333333333</v>
      </c>
    </row>
    <row r="48" spans="2:24" ht="25.5" customHeight="1">
      <c r="B48" s="2"/>
      <c r="C48" s="10">
        <f t="shared" si="0"/>
        <v>0</v>
      </c>
      <c r="D48" s="11">
        <v>3</v>
      </c>
      <c r="E48" s="11">
        <v>3</v>
      </c>
      <c r="F48" s="12">
        <v>2</v>
      </c>
      <c r="G48" s="12">
        <v>2</v>
      </c>
      <c r="H48" s="12">
        <v>2</v>
      </c>
      <c r="I48" s="12">
        <v>2</v>
      </c>
      <c r="J48" s="12">
        <v>2</v>
      </c>
      <c r="K48" s="12">
        <v>4</v>
      </c>
      <c r="L48" s="12">
        <v>4</v>
      </c>
      <c r="M48" s="12">
        <v>4</v>
      </c>
      <c r="N48" s="12">
        <v>2</v>
      </c>
      <c r="O48" s="12">
        <v>2</v>
      </c>
      <c r="P48" s="12">
        <v>3</v>
      </c>
      <c r="Q48" s="12">
        <v>2</v>
      </c>
      <c r="R48" s="12">
        <v>2</v>
      </c>
      <c r="S48" s="12">
        <v>3</v>
      </c>
      <c r="T48" s="12">
        <v>4</v>
      </c>
      <c r="U48" s="13" t="s">
        <v>66</v>
      </c>
      <c r="V48" s="14" t="s">
        <v>68</v>
      </c>
      <c r="W48" s="15">
        <v>61</v>
      </c>
      <c r="X48">
        <f>(T48+S48+R48+Q48+P48+O48+N48+M48+L48+K48+J48+I48+H48+G48+F48)/15</f>
        <v>2.6666666666666665</v>
      </c>
    </row>
    <row r="49" spans="2:23" ht="24" customHeight="1">
      <c r="B49" s="2"/>
      <c r="C49" s="8">
        <f t="shared" si="0"/>
        <v>0</v>
      </c>
      <c r="D49" s="3">
        <v>2</v>
      </c>
      <c r="E49" s="3">
        <v>2</v>
      </c>
      <c r="F49" s="4">
        <v>1</v>
      </c>
      <c r="G49" s="4">
        <v>2</v>
      </c>
      <c r="H49" s="4">
        <v>1</v>
      </c>
      <c r="I49" s="4">
        <v>1</v>
      </c>
      <c r="J49" s="4">
        <v>1</v>
      </c>
      <c r="K49" s="4">
        <v>3</v>
      </c>
      <c r="L49" s="4">
        <v>2</v>
      </c>
      <c r="M49" s="4">
        <v>4</v>
      </c>
      <c r="N49" s="4">
        <v>1</v>
      </c>
      <c r="O49" s="4">
        <v>1</v>
      </c>
      <c r="P49" s="4">
        <v>2</v>
      </c>
      <c r="Q49" s="4">
        <v>9</v>
      </c>
      <c r="R49" s="4">
        <v>2</v>
      </c>
      <c r="S49" s="4">
        <v>2</v>
      </c>
      <c r="T49" s="4">
        <v>3</v>
      </c>
      <c r="U49" s="5" t="s">
        <v>29</v>
      </c>
      <c r="V49" s="6" t="s">
        <v>69</v>
      </c>
      <c r="W49" s="7">
        <v>62</v>
      </c>
    </row>
    <row r="50" spans="2:24" ht="21.75" customHeight="1">
      <c r="B50" s="2"/>
      <c r="C50" s="10">
        <f t="shared" si="0"/>
        <v>0</v>
      </c>
      <c r="D50" s="11">
        <v>19</v>
      </c>
      <c r="E50" s="11">
        <v>19</v>
      </c>
      <c r="F50" s="12">
        <v>0</v>
      </c>
      <c r="G50" s="12">
        <v>15</v>
      </c>
      <c r="H50" s="12">
        <v>14</v>
      </c>
      <c r="I50" s="12">
        <v>16</v>
      </c>
      <c r="J50" s="12">
        <v>13</v>
      </c>
      <c r="K50" s="12">
        <v>12</v>
      </c>
      <c r="L50" s="12">
        <v>28</v>
      </c>
      <c r="M50" s="12">
        <v>18</v>
      </c>
      <c r="N50" s="12">
        <v>12</v>
      </c>
      <c r="O50" s="12">
        <v>23</v>
      </c>
      <c r="P50" s="12">
        <v>25</v>
      </c>
      <c r="Q50" s="12">
        <v>0</v>
      </c>
      <c r="R50" s="12">
        <v>20</v>
      </c>
      <c r="S50" s="12">
        <v>23</v>
      </c>
      <c r="T50" s="12">
        <v>23</v>
      </c>
      <c r="U50" s="13" t="s">
        <v>22</v>
      </c>
      <c r="V50" s="14" t="s">
        <v>70</v>
      </c>
      <c r="W50" s="15">
        <v>63</v>
      </c>
      <c r="X50">
        <f>(T50+S50+R50+P50+O50+N50+M50+L50+K50+J50+I50+H50+G50)/13</f>
        <v>18.615384615384617</v>
      </c>
    </row>
    <row r="51" spans="2:24" ht="18.75" customHeight="1">
      <c r="B51" s="2"/>
      <c r="C51" s="8">
        <f t="shared" si="0"/>
        <v>0</v>
      </c>
      <c r="D51" s="3">
        <v>23</v>
      </c>
      <c r="E51" s="3">
        <v>23</v>
      </c>
      <c r="F51" s="4">
        <v>27</v>
      </c>
      <c r="G51" s="4">
        <v>20</v>
      </c>
      <c r="H51" s="4">
        <v>20</v>
      </c>
      <c r="I51" s="4">
        <v>25</v>
      </c>
      <c r="J51" s="4">
        <v>23</v>
      </c>
      <c r="K51" s="4">
        <v>0</v>
      </c>
      <c r="L51" s="4">
        <v>20</v>
      </c>
      <c r="M51" s="4">
        <v>0</v>
      </c>
      <c r="N51" s="4">
        <v>0</v>
      </c>
      <c r="O51" s="4">
        <v>20</v>
      </c>
      <c r="P51" s="4">
        <v>25</v>
      </c>
      <c r="Q51" s="4">
        <v>0</v>
      </c>
      <c r="R51" s="4">
        <v>27</v>
      </c>
      <c r="S51" s="4">
        <v>20</v>
      </c>
      <c r="T51" s="4">
        <v>26</v>
      </c>
      <c r="U51" s="5" t="s">
        <v>22</v>
      </c>
      <c r="V51" s="6" t="s">
        <v>71</v>
      </c>
      <c r="W51" s="7">
        <v>64</v>
      </c>
      <c r="X51" t="e">
        <f>(T51+S51+R51+P51+L51+J51+I51+H51+G51+F5+O51+F51+#REF!)/11</f>
        <v>#REF!</v>
      </c>
    </row>
    <row r="52" spans="2:24" ht="21.75" customHeight="1">
      <c r="B52" s="2"/>
      <c r="C52" s="10">
        <f t="shared" si="0"/>
        <v>0</v>
      </c>
      <c r="D52" s="11">
        <v>13</v>
      </c>
      <c r="E52" s="11">
        <v>13</v>
      </c>
      <c r="F52" s="12">
        <v>15</v>
      </c>
      <c r="G52" s="12">
        <v>13</v>
      </c>
      <c r="H52" s="12">
        <v>15</v>
      </c>
      <c r="I52" s="12">
        <v>10</v>
      </c>
      <c r="J52" s="12">
        <v>12</v>
      </c>
      <c r="K52" s="12">
        <v>0</v>
      </c>
      <c r="L52" s="12">
        <v>15</v>
      </c>
      <c r="M52" s="12">
        <v>15</v>
      </c>
      <c r="N52" s="12">
        <v>12</v>
      </c>
      <c r="O52" s="12">
        <v>15</v>
      </c>
      <c r="P52" s="12">
        <v>16</v>
      </c>
      <c r="Q52" s="12">
        <v>13</v>
      </c>
      <c r="R52" s="12">
        <v>10</v>
      </c>
      <c r="S52" s="12">
        <v>13</v>
      </c>
      <c r="T52" s="12">
        <v>15</v>
      </c>
      <c r="U52" s="13" t="s">
        <v>29</v>
      </c>
      <c r="V52" s="14" t="s">
        <v>72</v>
      </c>
      <c r="W52" s="15">
        <v>65</v>
      </c>
      <c r="X52">
        <f>(T52+S52+R52+Q52+P52+O52+N52+M52+L52+K52+J52+I52+H52+G52+F52)/15</f>
        <v>12.6</v>
      </c>
    </row>
    <row r="53" spans="2:23" ht="22.5" customHeight="1">
      <c r="B53" s="2"/>
      <c r="C53" s="8">
        <f t="shared" si="0"/>
        <v>-5.134474327628354</v>
      </c>
      <c r="D53" s="3">
        <v>409</v>
      </c>
      <c r="E53" s="3">
        <v>388</v>
      </c>
      <c r="F53" s="4">
        <v>608</v>
      </c>
      <c r="G53" s="4">
        <v>300</v>
      </c>
      <c r="H53" s="4">
        <v>481</v>
      </c>
      <c r="I53" s="4">
        <v>558</v>
      </c>
      <c r="J53" s="4">
        <v>400</v>
      </c>
      <c r="K53" s="4">
        <v>500</v>
      </c>
      <c r="L53" s="4">
        <v>225</v>
      </c>
      <c r="M53" s="4">
        <v>403</v>
      </c>
      <c r="N53" s="4">
        <v>300</v>
      </c>
      <c r="O53" s="4">
        <v>336</v>
      </c>
      <c r="P53" s="4">
        <v>416</v>
      </c>
      <c r="Q53" s="4">
        <v>220</v>
      </c>
      <c r="R53" s="4">
        <v>250</v>
      </c>
      <c r="S53" s="4">
        <v>242</v>
      </c>
      <c r="T53" s="4">
        <v>578</v>
      </c>
      <c r="U53" s="5" t="s">
        <v>36</v>
      </c>
      <c r="V53" s="6" t="s">
        <v>73</v>
      </c>
      <c r="W53" s="7">
        <v>66</v>
      </c>
    </row>
    <row r="54" spans="2:23" ht="21" customHeight="1">
      <c r="B54" s="2"/>
      <c r="C54" s="10">
        <f t="shared" si="0"/>
        <v>8.07174887892377</v>
      </c>
      <c r="D54" s="11">
        <v>446</v>
      </c>
      <c r="E54" s="11">
        <v>482</v>
      </c>
      <c r="F54" s="12">
        <v>453</v>
      </c>
      <c r="G54" s="12">
        <v>400</v>
      </c>
      <c r="H54" s="12">
        <v>581</v>
      </c>
      <c r="I54" s="12">
        <v>500</v>
      </c>
      <c r="J54" s="12">
        <v>650</v>
      </c>
      <c r="K54" s="12">
        <v>500</v>
      </c>
      <c r="L54" s="12">
        <v>327</v>
      </c>
      <c r="M54" s="12">
        <v>508</v>
      </c>
      <c r="N54" s="12">
        <v>350</v>
      </c>
      <c r="O54" s="12">
        <v>439</v>
      </c>
      <c r="P54" s="12">
        <v>428</v>
      </c>
      <c r="Q54" s="12">
        <v>270</v>
      </c>
      <c r="R54" s="12">
        <v>0</v>
      </c>
      <c r="S54" s="12">
        <v>339</v>
      </c>
      <c r="T54" s="12">
        <v>339</v>
      </c>
      <c r="U54" s="13" t="s">
        <v>36</v>
      </c>
      <c r="V54" s="14" t="s">
        <v>74</v>
      </c>
      <c r="W54" s="15">
        <v>67</v>
      </c>
    </row>
    <row r="55" spans="2:24" ht="22.5" customHeight="1">
      <c r="B55" s="2"/>
      <c r="C55" s="8">
        <f t="shared" si="0"/>
        <v>-1.5873015873015959</v>
      </c>
      <c r="D55" s="3">
        <v>63</v>
      </c>
      <c r="E55" s="3">
        <v>62</v>
      </c>
      <c r="F55" s="4">
        <v>55</v>
      </c>
      <c r="G55" s="4">
        <v>46</v>
      </c>
      <c r="H55" s="4">
        <v>61</v>
      </c>
      <c r="I55" s="4">
        <v>100</v>
      </c>
      <c r="J55" s="4">
        <v>67</v>
      </c>
      <c r="K55" s="4">
        <v>63</v>
      </c>
      <c r="L55" s="4">
        <v>45</v>
      </c>
      <c r="M55" s="4">
        <v>76</v>
      </c>
      <c r="N55" s="4">
        <v>69</v>
      </c>
      <c r="O55" s="4">
        <v>40</v>
      </c>
      <c r="P55" s="4">
        <v>45</v>
      </c>
      <c r="Q55" s="4">
        <v>100</v>
      </c>
      <c r="R55" s="4">
        <v>54</v>
      </c>
      <c r="S55" s="4">
        <v>40</v>
      </c>
      <c r="T55" s="4">
        <v>62</v>
      </c>
      <c r="U55" s="5" t="s">
        <v>22</v>
      </c>
      <c r="V55" s="6" t="s">
        <v>75</v>
      </c>
      <c r="W55" s="7">
        <v>68</v>
      </c>
      <c r="X55">
        <f>(T55+S55+R55+Q55+P55+O55+N55+M55+L55+K55+J55+I55+H55+G55+F55)/15</f>
        <v>61.53333333333333</v>
      </c>
    </row>
    <row r="56" spans="2:24" ht="25.5" customHeight="1">
      <c r="B56" s="2"/>
      <c r="C56" s="10">
        <f t="shared" si="0"/>
        <v>-13.793103448275872</v>
      </c>
      <c r="D56" s="11">
        <v>29</v>
      </c>
      <c r="E56" s="11">
        <v>25</v>
      </c>
      <c r="F56" s="12">
        <v>11</v>
      </c>
      <c r="G56" s="12">
        <v>33</v>
      </c>
      <c r="H56" s="12">
        <v>50</v>
      </c>
      <c r="I56" s="12">
        <v>3</v>
      </c>
      <c r="J56" s="12">
        <v>14</v>
      </c>
      <c r="K56" s="12">
        <v>50</v>
      </c>
      <c r="L56" s="12">
        <v>13</v>
      </c>
      <c r="M56" s="12">
        <v>0</v>
      </c>
      <c r="N56" s="12">
        <v>0</v>
      </c>
      <c r="O56" s="12">
        <v>0</v>
      </c>
      <c r="P56" s="12">
        <v>31</v>
      </c>
      <c r="Q56" s="12">
        <v>0</v>
      </c>
      <c r="R56" s="12">
        <v>18</v>
      </c>
      <c r="S56" s="12">
        <v>15</v>
      </c>
      <c r="T56" s="12">
        <v>40</v>
      </c>
      <c r="U56" s="13" t="s">
        <v>29</v>
      </c>
      <c r="V56" s="14" t="s">
        <v>76</v>
      </c>
      <c r="W56" s="15">
        <v>69</v>
      </c>
      <c r="X56" s="16"/>
    </row>
    <row r="57" spans="2:24" ht="19.5" customHeight="1">
      <c r="B57" s="2"/>
      <c r="C57" s="8">
        <f t="shared" si="0"/>
        <v>1.538461538461533</v>
      </c>
      <c r="D57" s="3">
        <v>390</v>
      </c>
      <c r="E57" s="3">
        <v>396</v>
      </c>
      <c r="F57" s="4">
        <v>380</v>
      </c>
      <c r="G57" s="4">
        <v>0</v>
      </c>
      <c r="H57" s="4">
        <v>0</v>
      </c>
      <c r="I57" s="4">
        <v>370</v>
      </c>
      <c r="J57" s="4">
        <v>0</v>
      </c>
      <c r="K57" s="4">
        <v>0</v>
      </c>
      <c r="L57" s="4">
        <v>300</v>
      </c>
      <c r="M57" s="4">
        <v>0</v>
      </c>
      <c r="N57" s="4">
        <v>0</v>
      </c>
      <c r="O57" s="4">
        <v>505</v>
      </c>
      <c r="P57" s="4">
        <v>0</v>
      </c>
      <c r="Q57" s="4">
        <v>456</v>
      </c>
      <c r="R57" s="4">
        <v>0</v>
      </c>
      <c r="S57" s="4">
        <v>425</v>
      </c>
      <c r="T57" s="4">
        <v>338</v>
      </c>
      <c r="U57" s="5" t="s">
        <v>29</v>
      </c>
      <c r="V57" s="6" t="s">
        <v>77</v>
      </c>
      <c r="W57" s="7">
        <v>70</v>
      </c>
      <c r="X57">
        <f>(T57+S57+Q57+O57+L57+I57+F57)/7</f>
        <v>396.2857142857143</v>
      </c>
    </row>
    <row r="58" spans="2:24" ht="18" customHeight="1">
      <c r="B58" s="2"/>
      <c r="C58" s="10">
        <f t="shared" si="0"/>
        <v>-13.804173354735155</v>
      </c>
      <c r="D58" s="11">
        <v>623</v>
      </c>
      <c r="E58" s="11">
        <v>537</v>
      </c>
      <c r="F58" s="12">
        <v>0</v>
      </c>
      <c r="G58" s="12">
        <v>0</v>
      </c>
      <c r="H58" s="12">
        <v>650</v>
      </c>
      <c r="I58" s="12">
        <v>556</v>
      </c>
      <c r="J58" s="12">
        <v>504</v>
      </c>
      <c r="K58" s="12">
        <v>500</v>
      </c>
      <c r="L58" s="12">
        <v>500</v>
      </c>
      <c r="M58" s="12">
        <v>617</v>
      </c>
      <c r="N58" s="12">
        <v>644</v>
      </c>
      <c r="O58" s="12">
        <v>370</v>
      </c>
      <c r="P58" s="12">
        <v>696</v>
      </c>
      <c r="Q58" s="12">
        <v>654</v>
      </c>
      <c r="R58" s="12">
        <v>250</v>
      </c>
      <c r="S58" s="12">
        <v>650</v>
      </c>
      <c r="T58" s="12">
        <v>394</v>
      </c>
      <c r="U58" s="13" t="s">
        <v>48</v>
      </c>
      <c r="V58" s="14" t="s">
        <v>78</v>
      </c>
      <c r="W58" s="15">
        <v>71</v>
      </c>
      <c r="X58">
        <v>0</v>
      </c>
    </row>
    <row r="59" spans="2:24" ht="18.75" customHeight="1">
      <c r="B59" s="2"/>
      <c r="C59" s="8">
        <f t="shared" si="0"/>
        <v>4.3859649122806985</v>
      </c>
      <c r="D59" s="3">
        <v>114</v>
      </c>
      <c r="E59" s="3">
        <v>119</v>
      </c>
      <c r="F59" s="4">
        <v>0</v>
      </c>
      <c r="G59" s="4">
        <v>98</v>
      </c>
      <c r="H59" s="4">
        <v>124</v>
      </c>
      <c r="I59" s="4">
        <v>116</v>
      </c>
      <c r="J59" s="4">
        <v>100</v>
      </c>
      <c r="K59" s="4">
        <v>110</v>
      </c>
      <c r="L59" s="4">
        <v>95</v>
      </c>
      <c r="M59" s="4">
        <v>98</v>
      </c>
      <c r="N59" s="4">
        <v>151</v>
      </c>
      <c r="O59" s="4">
        <v>114</v>
      </c>
      <c r="P59" s="4">
        <v>115</v>
      </c>
      <c r="Q59" s="4">
        <v>127</v>
      </c>
      <c r="R59" s="4">
        <v>125</v>
      </c>
      <c r="S59" s="4">
        <v>175</v>
      </c>
      <c r="T59" s="4">
        <v>121</v>
      </c>
      <c r="U59" s="5" t="s">
        <v>48</v>
      </c>
      <c r="V59" s="6" t="s">
        <v>79</v>
      </c>
      <c r="W59" s="7">
        <v>72</v>
      </c>
      <c r="X59">
        <f>(T59+S59+R59+Q59+P59+O59+N59+M59+L59+K59+J59+I59+H59+G59)/14</f>
        <v>119.21428571428571</v>
      </c>
    </row>
    <row r="60" spans="2:23" ht="17.25" customHeight="1">
      <c r="B60" s="2"/>
      <c r="C60" s="10">
        <f t="shared" si="0"/>
        <v>-33.33333333333334</v>
      </c>
      <c r="D60" s="11">
        <v>3</v>
      </c>
      <c r="E60" s="11">
        <v>2</v>
      </c>
      <c r="F60" s="12">
        <v>2</v>
      </c>
      <c r="G60" s="12">
        <v>2</v>
      </c>
      <c r="H60" s="12">
        <v>2</v>
      </c>
      <c r="I60" s="12">
        <v>1</v>
      </c>
      <c r="J60" s="12">
        <v>2</v>
      </c>
      <c r="K60" s="12">
        <v>2</v>
      </c>
      <c r="L60" s="12">
        <v>5</v>
      </c>
      <c r="M60" s="12">
        <v>1</v>
      </c>
      <c r="N60" s="12">
        <v>1</v>
      </c>
      <c r="O60" s="12">
        <v>2</v>
      </c>
      <c r="P60" s="12">
        <v>1</v>
      </c>
      <c r="Q60" s="12">
        <v>2</v>
      </c>
      <c r="R60" s="12">
        <v>1</v>
      </c>
      <c r="S60" s="12">
        <v>2</v>
      </c>
      <c r="T60" s="12">
        <v>4</v>
      </c>
      <c r="U60" s="13" t="s">
        <v>80</v>
      </c>
      <c r="V60" s="14" t="s">
        <v>81</v>
      </c>
      <c r="W60" s="15">
        <v>73</v>
      </c>
    </row>
    <row r="61" spans="2:23" ht="16.5" customHeight="1">
      <c r="B61" s="2"/>
      <c r="C61" s="8">
        <f t="shared" si="0"/>
        <v>-5.26315789473685</v>
      </c>
      <c r="D61" s="3">
        <v>38</v>
      </c>
      <c r="E61" s="3">
        <v>36</v>
      </c>
      <c r="F61" s="4">
        <v>53</v>
      </c>
      <c r="G61" s="4">
        <v>25</v>
      </c>
      <c r="H61" s="4">
        <v>24</v>
      </c>
      <c r="I61" s="4">
        <v>25</v>
      </c>
      <c r="J61" s="4">
        <v>30</v>
      </c>
      <c r="K61" s="4">
        <v>50</v>
      </c>
      <c r="L61" s="4">
        <v>26</v>
      </c>
      <c r="M61" s="4">
        <v>25</v>
      </c>
      <c r="N61" s="4">
        <v>26</v>
      </c>
      <c r="O61" s="4">
        <v>45</v>
      </c>
      <c r="P61" s="4">
        <v>49</v>
      </c>
      <c r="Q61" s="4">
        <v>50</v>
      </c>
      <c r="R61" s="4">
        <v>30</v>
      </c>
      <c r="S61" s="4">
        <v>30</v>
      </c>
      <c r="T61" s="4">
        <v>52</v>
      </c>
      <c r="U61" s="5" t="s">
        <v>48</v>
      </c>
      <c r="V61" s="6" t="s">
        <v>82</v>
      </c>
      <c r="W61" s="7">
        <v>74</v>
      </c>
    </row>
    <row r="62" spans="2:23" ht="18" customHeight="1">
      <c r="B62" s="2"/>
      <c r="C62" s="10">
        <f t="shared" si="0"/>
        <v>-33.33333333333334</v>
      </c>
      <c r="D62" s="11">
        <v>3</v>
      </c>
      <c r="E62" s="11">
        <v>2</v>
      </c>
      <c r="F62" s="12">
        <v>2</v>
      </c>
      <c r="G62" s="12">
        <v>2</v>
      </c>
      <c r="H62" s="12">
        <v>2</v>
      </c>
      <c r="I62" s="12">
        <v>2</v>
      </c>
      <c r="J62" s="12">
        <v>3</v>
      </c>
      <c r="K62" s="12">
        <v>2</v>
      </c>
      <c r="L62" s="12">
        <v>3</v>
      </c>
      <c r="M62" s="12">
        <v>2</v>
      </c>
      <c r="N62" s="12">
        <v>2</v>
      </c>
      <c r="O62" s="12">
        <v>2</v>
      </c>
      <c r="P62" s="12">
        <v>2</v>
      </c>
      <c r="Q62" s="12">
        <v>3</v>
      </c>
      <c r="R62" s="12">
        <v>2</v>
      </c>
      <c r="S62" s="12">
        <v>3</v>
      </c>
      <c r="T62" s="12">
        <v>2</v>
      </c>
      <c r="U62" s="13" t="s">
        <v>80</v>
      </c>
      <c r="V62" s="14" t="s">
        <v>83</v>
      </c>
      <c r="W62" s="15">
        <v>75</v>
      </c>
    </row>
    <row r="63" spans="2:24" ht="20.25" customHeight="1">
      <c r="B63" s="2"/>
      <c r="C63" s="8">
        <f t="shared" si="0"/>
        <v>0</v>
      </c>
      <c r="D63" s="3">
        <v>2</v>
      </c>
      <c r="E63" s="3">
        <v>2</v>
      </c>
      <c r="F63" s="4">
        <v>3</v>
      </c>
      <c r="G63" s="4">
        <v>1</v>
      </c>
      <c r="H63" s="4">
        <v>3</v>
      </c>
      <c r="I63" s="4">
        <v>1</v>
      </c>
      <c r="J63" s="4">
        <v>3</v>
      </c>
      <c r="K63" s="4">
        <v>0</v>
      </c>
      <c r="L63" s="4">
        <v>3</v>
      </c>
      <c r="M63" s="4">
        <v>2</v>
      </c>
      <c r="N63" s="4">
        <v>2</v>
      </c>
      <c r="O63" s="4">
        <v>1</v>
      </c>
      <c r="P63" s="4">
        <v>3</v>
      </c>
      <c r="Q63" s="4">
        <v>3</v>
      </c>
      <c r="R63" s="4">
        <v>3</v>
      </c>
      <c r="S63" s="4">
        <v>2</v>
      </c>
      <c r="T63" s="4">
        <v>3</v>
      </c>
      <c r="U63" s="5" t="s">
        <v>66</v>
      </c>
      <c r="V63" s="6" t="s">
        <v>84</v>
      </c>
      <c r="W63" s="7">
        <v>76</v>
      </c>
      <c r="X63">
        <f>(T63+S63+R63+Q63+P63+O63+N63+M63+L63+J63+I63+H63+G63+F63)/14</f>
        <v>2.357142857142857</v>
      </c>
    </row>
    <row r="64" spans="2:23" ht="22.5" customHeight="1">
      <c r="B64" s="2"/>
      <c r="C64" s="10">
        <f t="shared" si="0"/>
        <v>0</v>
      </c>
      <c r="D64" s="11">
        <v>1</v>
      </c>
      <c r="E64" s="11">
        <v>1</v>
      </c>
      <c r="F64" s="12">
        <v>2</v>
      </c>
      <c r="G64" s="12">
        <v>1</v>
      </c>
      <c r="H64" s="12">
        <v>2</v>
      </c>
      <c r="I64" s="12">
        <v>1</v>
      </c>
      <c r="J64" s="12">
        <v>1</v>
      </c>
      <c r="K64" s="12">
        <v>1</v>
      </c>
      <c r="L64" s="12">
        <v>2</v>
      </c>
      <c r="M64" s="12">
        <v>1</v>
      </c>
      <c r="N64" s="12">
        <v>1</v>
      </c>
      <c r="O64" s="12">
        <v>1</v>
      </c>
      <c r="P64" s="12">
        <v>3</v>
      </c>
      <c r="Q64" s="12">
        <v>1</v>
      </c>
      <c r="R64" s="12">
        <v>1</v>
      </c>
      <c r="S64" s="12">
        <v>2</v>
      </c>
      <c r="T64" s="12">
        <v>3</v>
      </c>
      <c r="U64" s="13" t="s">
        <v>22</v>
      </c>
      <c r="V64" s="14" t="s">
        <v>85</v>
      </c>
      <c r="W64" s="15">
        <v>77</v>
      </c>
    </row>
    <row r="65" spans="2:24" ht="23.25" customHeight="1">
      <c r="B65" s="2"/>
      <c r="C65" s="8">
        <f aca="true" t="shared" si="1" ref="C65:C94">(E65/D65)*100-100</f>
        <v>0</v>
      </c>
      <c r="D65" s="3">
        <v>2</v>
      </c>
      <c r="E65" s="3">
        <v>2</v>
      </c>
      <c r="F65" s="4">
        <v>2</v>
      </c>
      <c r="G65" s="4">
        <v>2</v>
      </c>
      <c r="H65" s="4">
        <v>2</v>
      </c>
      <c r="I65" s="4">
        <v>1</v>
      </c>
      <c r="J65" s="4">
        <v>1</v>
      </c>
      <c r="K65" s="4">
        <v>2</v>
      </c>
      <c r="L65" s="4">
        <v>1</v>
      </c>
      <c r="M65" s="4">
        <v>1</v>
      </c>
      <c r="N65" s="4">
        <v>1</v>
      </c>
      <c r="O65" s="4">
        <v>2</v>
      </c>
      <c r="P65" s="4">
        <v>2</v>
      </c>
      <c r="Q65" s="4">
        <v>1</v>
      </c>
      <c r="R65" s="4">
        <v>1</v>
      </c>
      <c r="S65" s="4">
        <v>1</v>
      </c>
      <c r="T65" s="4">
        <v>2</v>
      </c>
      <c r="U65" s="5" t="s">
        <v>22</v>
      </c>
      <c r="V65" s="6" t="s">
        <v>86</v>
      </c>
      <c r="W65" s="7">
        <v>78</v>
      </c>
      <c r="X65">
        <f>(T65+S65+R65+Q65+P65+O65+N65+M65+L65+K65+J65+I65+H65+G65+F65)/15</f>
        <v>1.4666666666666666</v>
      </c>
    </row>
    <row r="66" spans="2:23" ht="19.5" customHeight="1">
      <c r="B66" s="2"/>
      <c r="C66" s="10">
        <f t="shared" si="1"/>
        <v>1.9607843137254832</v>
      </c>
      <c r="D66" s="11">
        <v>51</v>
      </c>
      <c r="E66" s="11">
        <v>52</v>
      </c>
      <c r="F66" s="12">
        <v>64</v>
      </c>
      <c r="G66" s="12">
        <v>55</v>
      </c>
      <c r="H66" s="12">
        <v>29</v>
      </c>
      <c r="I66" s="12">
        <v>25</v>
      </c>
      <c r="J66" s="12">
        <v>51</v>
      </c>
      <c r="K66" s="12">
        <v>71</v>
      </c>
      <c r="L66" s="12">
        <v>48</v>
      </c>
      <c r="M66" s="12">
        <v>0</v>
      </c>
      <c r="N66" s="12">
        <v>0</v>
      </c>
      <c r="O66" s="12">
        <v>72</v>
      </c>
      <c r="P66" s="12">
        <v>62</v>
      </c>
      <c r="Q66" s="12">
        <v>69</v>
      </c>
      <c r="R66" s="12">
        <v>50</v>
      </c>
      <c r="S66" s="12">
        <v>43</v>
      </c>
      <c r="T66" s="12">
        <v>50</v>
      </c>
      <c r="U66" s="13" t="s">
        <v>48</v>
      </c>
      <c r="V66" s="14" t="s">
        <v>87</v>
      </c>
      <c r="W66" s="15">
        <v>79</v>
      </c>
    </row>
    <row r="67" spans="2:24" ht="18.75" customHeight="1">
      <c r="B67" s="2"/>
      <c r="C67" s="8">
        <f t="shared" si="1"/>
        <v>0</v>
      </c>
      <c r="D67" s="3">
        <v>5</v>
      </c>
      <c r="E67" s="3">
        <v>5</v>
      </c>
      <c r="F67" s="4">
        <v>5</v>
      </c>
      <c r="G67" s="4">
        <v>4</v>
      </c>
      <c r="H67" s="4">
        <v>4</v>
      </c>
      <c r="I67" s="4">
        <v>5</v>
      </c>
      <c r="J67" s="4">
        <v>4</v>
      </c>
      <c r="K67" s="4">
        <v>4</v>
      </c>
      <c r="L67" s="4">
        <v>5</v>
      </c>
      <c r="M67" s="4">
        <v>4</v>
      </c>
      <c r="N67" s="4">
        <v>4</v>
      </c>
      <c r="O67" s="4">
        <v>5</v>
      </c>
      <c r="P67" s="4">
        <v>5</v>
      </c>
      <c r="Q67" s="4">
        <v>4</v>
      </c>
      <c r="R67" s="4">
        <v>5</v>
      </c>
      <c r="S67" s="4">
        <v>4</v>
      </c>
      <c r="T67" s="4">
        <v>5</v>
      </c>
      <c r="U67" s="5" t="s">
        <v>48</v>
      </c>
      <c r="V67" s="6" t="s">
        <v>88</v>
      </c>
      <c r="W67" s="7">
        <v>80</v>
      </c>
      <c r="X67">
        <f>(T67+S67+R67+Q67+P67+O67+N67+M67+L67+K67+J67+I67+H67+G67+F67)/15</f>
        <v>4.466666666666667</v>
      </c>
    </row>
    <row r="68" spans="2:24" ht="22.5" customHeight="1">
      <c r="B68" s="2"/>
      <c r="C68" s="10">
        <f t="shared" si="1"/>
        <v>0</v>
      </c>
      <c r="D68" s="11">
        <v>4</v>
      </c>
      <c r="E68" s="11">
        <v>4</v>
      </c>
      <c r="F68" s="12">
        <v>5</v>
      </c>
      <c r="G68" s="12">
        <v>3</v>
      </c>
      <c r="H68" s="12">
        <v>3</v>
      </c>
      <c r="I68" s="12">
        <v>4</v>
      </c>
      <c r="J68" s="12">
        <v>4</v>
      </c>
      <c r="K68" s="12">
        <v>4</v>
      </c>
      <c r="L68" s="12">
        <v>3</v>
      </c>
      <c r="M68" s="12">
        <v>5</v>
      </c>
      <c r="N68" s="12">
        <v>0</v>
      </c>
      <c r="O68" s="12">
        <v>5</v>
      </c>
      <c r="P68" s="12">
        <v>4</v>
      </c>
      <c r="Q68" s="12">
        <v>5</v>
      </c>
      <c r="R68" s="12">
        <v>3</v>
      </c>
      <c r="S68" s="12">
        <v>4</v>
      </c>
      <c r="T68" s="12">
        <v>5</v>
      </c>
      <c r="U68" s="13" t="s">
        <v>48</v>
      </c>
      <c r="V68" s="14" t="s">
        <v>89</v>
      </c>
      <c r="W68" s="15">
        <v>81</v>
      </c>
      <c r="X68">
        <f>(T68+S68+R68+Q68+P68+O68+M68+L68+K68+J68+I68+H68+G68+F679)/14</f>
        <v>3.7142857142857144</v>
      </c>
    </row>
    <row r="69" spans="2:24" ht="22.5" customHeight="1">
      <c r="B69" s="2"/>
      <c r="C69" s="8">
        <f>(E69/D69)*100-100</f>
        <v>-7.3469387755102105</v>
      </c>
      <c r="D69" s="3">
        <v>245</v>
      </c>
      <c r="E69" s="3">
        <v>227</v>
      </c>
      <c r="F69" s="4">
        <v>275</v>
      </c>
      <c r="G69" s="4">
        <v>150</v>
      </c>
      <c r="H69" s="4">
        <v>151</v>
      </c>
      <c r="I69" s="4">
        <v>180</v>
      </c>
      <c r="J69" s="4">
        <v>200</v>
      </c>
      <c r="K69" s="4">
        <v>156</v>
      </c>
      <c r="L69" s="4">
        <v>162</v>
      </c>
      <c r="M69" s="4">
        <v>110</v>
      </c>
      <c r="N69" s="4">
        <v>0</v>
      </c>
      <c r="O69" s="4">
        <v>118</v>
      </c>
      <c r="P69" s="4">
        <v>419</v>
      </c>
      <c r="Q69" s="4">
        <v>176</v>
      </c>
      <c r="R69" s="4">
        <v>750</v>
      </c>
      <c r="S69" s="4">
        <v>150</v>
      </c>
      <c r="T69" s="4">
        <v>176</v>
      </c>
      <c r="U69" s="5" t="s">
        <v>48</v>
      </c>
      <c r="V69" s="6" t="s">
        <v>90</v>
      </c>
      <c r="W69" s="7">
        <v>82</v>
      </c>
      <c r="X69">
        <f>(T69+S69+R69+Q69+P69+O69+M69+L69+K69+J69+I69+H69+G69+F69)/14</f>
        <v>226.64285714285714</v>
      </c>
    </row>
    <row r="70" spans="2:24" ht="22.5" customHeight="1">
      <c r="B70" s="2"/>
      <c r="C70" s="10">
        <v>0</v>
      </c>
      <c r="D70" s="11">
        <v>137</v>
      </c>
      <c r="E70" s="11">
        <v>139</v>
      </c>
      <c r="F70" s="12">
        <v>125</v>
      </c>
      <c r="G70" s="12">
        <v>150</v>
      </c>
      <c r="H70" s="12">
        <v>175</v>
      </c>
      <c r="I70" s="12">
        <v>175</v>
      </c>
      <c r="J70" s="12">
        <v>100</v>
      </c>
      <c r="K70" s="12">
        <v>150</v>
      </c>
      <c r="L70" s="12">
        <v>100</v>
      </c>
      <c r="M70" s="12">
        <v>100</v>
      </c>
      <c r="N70" s="12">
        <v>0</v>
      </c>
      <c r="O70" s="12">
        <v>120</v>
      </c>
      <c r="P70" s="12">
        <v>125</v>
      </c>
      <c r="Q70" s="12">
        <v>171</v>
      </c>
      <c r="R70" s="12">
        <v>200</v>
      </c>
      <c r="S70" s="12">
        <v>150</v>
      </c>
      <c r="T70" s="12">
        <v>100</v>
      </c>
      <c r="U70" s="13" t="s">
        <v>48</v>
      </c>
      <c r="V70" s="14" t="s">
        <v>91</v>
      </c>
      <c r="W70" s="15">
        <v>83</v>
      </c>
      <c r="X70">
        <f>(T70+S70+R70+Q70+P70+O70+M70+L70+K70+J70+I70+H70+G70+F70)/14</f>
        <v>138.64285714285714</v>
      </c>
    </row>
    <row r="71" spans="2:23" ht="21" customHeight="1">
      <c r="B71" s="2"/>
      <c r="C71" s="8">
        <f t="shared" si="1"/>
        <v>0</v>
      </c>
      <c r="D71" s="3">
        <v>4</v>
      </c>
      <c r="E71" s="3">
        <v>4</v>
      </c>
      <c r="F71" s="4">
        <v>4</v>
      </c>
      <c r="G71" s="4">
        <v>4</v>
      </c>
      <c r="H71" s="4">
        <v>4</v>
      </c>
      <c r="I71" s="4">
        <v>5</v>
      </c>
      <c r="J71" s="4">
        <v>3</v>
      </c>
      <c r="K71" s="4">
        <v>5</v>
      </c>
      <c r="L71" s="4">
        <v>2</v>
      </c>
      <c r="M71" s="4">
        <v>4</v>
      </c>
      <c r="N71" s="4">
        <v>5</v>
      </c>
      <c r="O71" s="4">
        <v>3</v>
      </c>
      <c r="P71" s="4">
        <v>5</v>
      </c>
      <c r="Q71" s="4">
        <v>5</v>
      </c>
      <c r="R71" s="4">
        <v>5</v>
      </c>
      <c r="S71" s="4">
        <v>2</v>
      </c>
      <c r="T71" s="4">
        <v>4</v>
      </c>
      <c r="U71" s="5" t="s">
        <v>48</v>
      </c>
      <c r="V71" s="6" t="s">
        <v>92</v>
      </c>
      <c r="W71" s="7">
        <v>84</v>
      </c>
    </row>
    <row r="72" spans="2:24" ht="21" customHeight="1">
      <c r="B72" s="2"/>
      <c r="C72" s="8">
        <f t="shared" si="1"/>
        <v>0</v>
      </c>
      <c r="D72" s="3">
        <v>3</v>
      </c>
      <c r="E72" s="3">
        <v>3</v>
      </c>
      <c r="F72" s="4">
        <v>4</v>
      </c>
      <c r="G72" s="4">
        <v>3</v>
      </c>
      <c r="H72" s="4">
        <v>3</v>
      </c>
      <c r="I72" s="4">
        <v>2</v>
      </c>
      <c r="J72" s="4">
        <v>2</v>
      </c>
      <c r="K72" s="4">
        <v>5</v>
      </c>
      <c r="L72" s="4">
        <v>4</v>
      </c>
      <c r="M72" s="4">
        <v>1</v>
      </c>
      <c r="N72" s="4">
        <v>0</v>
      </c>
      <c r="O72" s="4">
        <v>2</v>
      </c>
      <c r="P72" s="4">
        <v>3</v>
      </c>
      <c r="Q72" s="4">
        <v>4</v>
      </c>
      <c r="R72" s="4">
        <v>2</v>
      </c>
      <c r="S72" s="4">
        <v>3</v>
      </c>
      <c r="T72" s="4">
        <v>5</v>
      </c>
      <c r="U72" s="5" t="s">
        <v>22</v>
      </c>
      <c r="V72" s="6" t="s">
        <v>93</v>
      </c>
      <c r="W72" s="7">
        <v>86</v>
      </c>
      <c r="X72">
        <f>(T72+S72+R72+Q72+P72+O72+M72+L72+K72+H72+G72+F72)/14</f>
        <v>2.7857142857142856</v>
      </c>
    </row>
    <row r="73" spans="2:23" ht="21.75" customHeight="1">
      <c r="B73" s="2"/>
      <c r="C73" s="10">
        <f t="shared" si="1"/>
        <v>6.25</v>
      </c>
      <c r="D73" s="11">
        <v>16</v>
      </c>
      <c r="E73" s="11">
        <v>17</v>
      </c>
      <c r="F73" s="12">
        <v>15</v>
      </c>
      <c r="G73" s="12">
        <v>0</v>
      </c>
      <c r="H73" s="12">
        <v>0</v>
      </c>
      <c r="I73" s="12">
        <v>0</v>
      </c>
      <c r="J73" s="12">
        <v>20</v>
      </c>
      <c r="K73" s="12">
        <v>0</v>
      </c>
      <c r="L73" s="12">
        <v>0</v>
      </c>
      <c r="M73" s="12">
        <v>0</v>
      </c>
      <c r="N73" s="12">
        <v>0</v>
      </c>
      <c r="O73" s="12">
        <v>20</v>
      </c>
      <c r="P73" s="12">
        <v>25</v>
      </c>
      <c r="Q73" s="12">
        <v>30</v>
      </c>
      <c r="R73" s="12">
        <v>10</v>
      </c>
      <c r="S73" s="12">
        <v>15</v>
      </c>
      <c r="T73" s="12">
        <v>0</v>
      </c>
      <c r="U73" s="13" t="s">
        <v>22</v>
      </c>
      <c r="V73" s="14" t="s">
        <v>94</v>
      </c>
      <c r="W73" s="15">
        <v>87</v>
      </c>
    </row>
    <row r="74" spans="2:24" ht="16.5" customHeight="1">
      <c r="B74" s="2"/>
      <c r="C74" s="8">
        <f t="shared" si="1"/>
        <v>0</v>
      </c>
      <c r="D74" s="3">
        <v>14</v>
      </c>
      <c r="E74" s="3">
        <v>14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11</v>
      </c>
      <c r="L74" s="4">
        <v>0</v>
      </c>
      <c r="M74" s="4">
        <v>0</v>
      </c>
      <c r="N74" s="4">
        <v>0</v>
      </c>
      <c r="O74" s="4">
        <v>0</v>
      </c>
      <c r="P74" s="4">
        <v>11</v>
      </c>
      <c r="Q74" s="4">
        <v>18</v>
      </c>
      <c r="R74" s="4">
        <v>15</v>
      </c>
      <c r="S74" s="4">
        <v>13</v>
      </c>
      <c r="T74" s="4">
        <v>0</v>
      </c>
      <c r="U74" s="5" t="s">
        <v>22</v>
      </c>
      <c r="V74" s="6" t="s">
        <v>95</v>
      </c>
      <c r="W74" s="7">
        <v>88</v>
      </c>
      <c r="X74">
        <f>(S74+R74+Q74+P74+K74)/5</f>
        <v>13.6</v>
      </c>
    </row>
    <row r="75" spans="2:23" ht="18.75" customHeight="1">
      <c r="B75" s="2"/>
      <c r="C75" s="10">
        <f t="shared" si="1"/>
        <v>0</v>
      </c>
      <c r="D75" s="11">
        <v>4</v>
      </c>
      <c r="E75" s="11">
        <v>4</v>
      </c>
      <c r="F75" s="12">
        <v>1</v>
      </c>
      <c r="G75" s="12">
        <v>2</v>
      </c>
      <c r="H75" s="12">
        <v>4</v>
      </c>
      <c r="I75" s="12">
        <v>2</v>
      </c>
      <c r="J75" s="12">
        <v>6</v>
      </c>
      <c r="K75" s="12">
        <v>3</v>
      </c>
      <c r="L75" s="12">
        <v>4</v>
      </c>
      <c r="M75" s="12">
        <v>2</v>
      </c>
      <c r="N75" s="12">
        <v>6</v>
      </c>
      <c r="O75" s="12">
        <v>3</v>
      </c>
      <c r="P75" s="12">
        <v>5</v>
      </c>
      <c r="Q75" s="12">
        <v>6</v>
      </c>
      <c r="R75" s="12">
        <v>6</v>
      </c>
      <c r="S75" s="12">
        <v>3</v>
      </c>
      <c r="T75" s="12">
        <v>8</v>
      </c>
      <c r="U75" s="13" t="s">
        <v>22</v>
      </c>
      <c r="V75" s="14" t="s">
        <v>96</v>
      </c>
      <c r="W75" s="15">
        <v>89</v>
      </c>
    </row>
    <row r="76" spans="2:23" ht="18.75" customHeight="1">
      <c r="B76" s="2"/>
      <c r="C76" s="8">
        <f t="shared" si="1"/>
        <v>0</v>
      </c>
      <c r="D76" s="3">
        <v>4</v>
      </c>
      <c r="E76" s="3">
        <v>4</v>
      </c>
      <c r="F76" s="4">
        <v>2</v>
      </c>
      <c r="G76" s="4">
        <v>1</v>
      </c>
      <c r="H76" s="4">
        <v>3</v>
      </c>
      <c r="I76" s="4">
        <v>5</v>
      </c>
      <c r="J76" s="4">
        <v>4</v>
      </c>
      <c r="K76" s="4">
        <v>3</v>
      </c>
      <c r="L76" s="4">
        <v>3</v>
      </c>
      <c r="M76" s="4">
        <v>1</v>
      </c>
      <c r="N76" s="4">
        <v>0</v>
      </c>
      <c r="O76" s="4">
        <v>4</v>
      </c>
      <c r="P76" s="4">
        <v>8</v>
      </c>
      <c r="Q76" s="4">
        <v>5</v>
      </c>
      <c r="R76" s="4">
        <v>4</v>
      </c>
      <c r="S76" s="4">
        <v>4</v>
      </c>
      <c r="T76" s="4">
        <v>8</v>
      </c>
      <c r="U76" s="5" t="s">
        <v>48</v>
      </c>
      <c r="V76" s="6" t="s">
        <v>97</v>
      </c>
      <c r="W76" s="7">
        <v>90</v>
      </c>
    </row>
    <row r="77" spans="2:24" ht="18" customHeight="1">
      <c r="B77" s="2"/>
      <c r="C77" s="10">
        <f t="shared" si="1"/>
        <v>-7.692307692307693</v>
      </c>
      <c r="D77" s="11">
        <v>52</v>
      </c>
      <c r="E77" s="11">
        <v>48</v>
      </c>
      <c r="F77" s="12">
        <v>58</v>
      </c>
      <c r="G77" s="12">
        <v>61</v>
      </c>
      <c r="H77" s="12">
        <v>30</v>
      </c>
      <c r="I77" s="12">
        <v>92</v>
      </c>
      <c r="J77" s="12">
        <v>60</v>
      </c>
      <c r="K77" s="12">
        <v>28</v>
      </c>
      <c r="L77" s="12">
        <v>33</v>
      </c>
      <c r="M77" s="12">
        <v>26</v>
      </c>
      <c r="N77" s="12">
        <v>77</v>
      </c>
      <c r="O77" s="12">
        <v>35</v>
      </c>
      <c r="P77" s="12">
        <v>44</v>
      </c>
      <c r="Q77" s="12">
        <v>51</v>
      </c>
      <c r="R77" s="12">
        <v>40</v>
      </c>
      <c r="S77" s="12">
        <v>35</v>
      </c>
      <c r="T77" s="12">
        <v>55</v>
      </c>
      <c r="U77" s="13" t="s">
        <v>48</v>
      </c>
      <c r="V77" s="14" t="s">
        <v>98</v>
      </c>
      <c r="W77" s="15">
        <v>91</v>
      </c>
      <c r="X77">
        <f>(T78+S78+R78+Q78+P78+M78+J78+I78+L78+H78+G78+F78)/13</f>
        <v>160.3846153846154</v>
      </c>
    </row>
    <row r="78" spans="2:24" ht="21.75" customHeight="1">
      <c r="B78" s="2"/>
      <c r="C78" s="8">
        <f t="shared" si="1"/>
        <v>-5.882352941176478</v>
      </c>
      <c r="D78" s="3">
        <v>170</v>
      </c>
      <c r="E78" s="3">
        <v>160</v>
      </c>
      <c r="F78" s="4">
        <v>225</v>
      </c>
      <c r="G78" s="4">
        <v>100</v>
      </c>
      <c r="H78" s="4">
        <v>100</v>
      </c>
      <c r="I78" s="4">
        <v>110</v>
      </c>
      <c r="J78" s="4">
        <v>120</v>
      </c>
      <c r="K78" s="4">
        <v>0</v>
      </c>
      <c r="L78" s="4">
        <v>205</v>
      </c>
      <c r="M78" s="4">
        <v>115</v>
      </c>
      <c r="N78" s="4">
        <v>0</v>
      </c>
      <c r="O78" s="4">
        <v>225</v>
      </c>
      <c r="P78" s="4">
        <v>230</v>
      </c>
      <c r="Q78" s="4">
        <v>230</v>
      </c>
      <c r="R78" s="4">
        <v>170</v>
      </c>
      <c r="S78" s="4">
        <v>237</v>
      </c>
      <c r="T78" s="4">
        <v>243</v>
      </c>
      <c r="U78" s="5" t="s">
        <v>48</v>
      </c>
      <c r="V78" s="6" t="s">
        <v>99</v>
      </c>
      <c r="W78" s="7">
        <v>92</v>
      </c>
      <c r="X78">
        <f>(T79+S79+R79+Q79+P79+O79+N79+M79+L79+K79+J79+I79+H79+G79+F79)/15</f>
        <v>26.133333333333333</v>
      </c>
    </row>
    <row r="79" spans="2:24" ht="21" customHeight="1">
      <c r="B79" s="2"/>
      <c r="C79" s="10">
        <f t="shared" si="1"/>
        <v>-3.7037037037037095</v>
      </c>
      <c r="D79" s="11">
        <v>27</v>
      </c>
      <c r="E79" s="11">
        <v>26</v>
      </c>
      <c r="F79" s="12">
        <v>30</v>
      </c>
      <c r="G79" s="12">
        <v>30</v>
      </c>
      <c r="H79" s="12">
        <v>23</v>
      </c>
      <c r="I79" s="12">
        <v>20</v>
      </c>
      <c r="J79" s="12">
        <v>20</v>
      </c>
      <c r="K79" s="12">
        <v>20</v>
      </c>
      <c r="L79" s="12">
        <v>36</v>
      </c>
      <c r="M79" s="12">
        <v>20</v>
      </c>
      <c r="N79" s="12">
        <v>30</v>
      </c>
      <c r="O79" s="12">
        <v>30</v>
      </c>
      <c r="P79" s="12">
        <v>30</v>
      </c>
      <c r="Q79" s="12">
        <v>28</v>
      </c>
      <c r="R79" s="12">
        <v>25</v>
      </c>
      <c r="S79" s="12">
        <v>25</v>
      </c>
      <c r="T79" s="12">
        <v>25</v>
      </c>
      <c r="U79" s="13" t="s">
        <v>48</v>
      </c>
      <c r="V79" s="14" t="s">
        <v>100</v>
      </c>
      <c r="W79" s="15">
        <v>93</v>
      </c>
      <c r="X79">
        <f>(T80+S80+R80+Q80+P80+O80+L80+K80+J80+I80+H80+G80+F80)/13</f>
        <v>23.53846153846154</v>
      </c>
    </row>
    <row r="80" spans="2:23" ht="18.75" customHeight="1">
      <c r="B80" s="2"/>
      <c r="C80" s="8">
        <f t="shared" si="1"/>
        <v>0</v>
      </c>
      <c r="D80" s="3">
        <v>24</v>
      </c>
      <c r="E80" s="3">
        <v>24</v>
      </c>
      <c r="F80" s="4">
        <v>37</v>
      </c>
      <c r="G80" s="4">
        <v>12</v>
      </c>
      <c r="H80" s="4">
        <v>12</v>
      </c>
      <c r="I80" s="4">
        <v>16</v>
      </c>
      <c r="J80" s="4">
        <v>12</v>
      </c>
      <c r="K80" s="4">
        <v>16</v>
      </c>
      <c r="L80" s="4">
        <v>24</v>
      </c>
      <c r="M80" s="4">
        <v>0</v>
      </c>
      <c r="N80" s="4">
        <v>0</v>
      </c>
      <c r="O80" s="4">
        <v>25</v>
      </c>
      <c r="P80" s="4">
        <v>39</v>
      </c>
      <c r="Q80" s="4">
        <v>25</v>
      </c>
      <c r="R80" s="4">
        <v>40</v>
      </c>
      <c r="S80" s="4">
        <v>15</v>
      </c>
      <c r="T80" s="4">
        <v>33</v>
      </c>
      <c r="U80" s="5" t="s">
        <v>48</v>
      </c>
      <c r="V80" s="6" t="s">
        <v>101</v>
      </c>
      <c r="W80" s="7">
        <v>94</v>
      </c>
    </row>
    <row r="81" spans="2:23" ht="19.5" customHeight="1">
      <c r="B81" s="2"/>
      <c r="C81" s="10">
        <f t="shared" si="1"/>
        <v>0</v>
      </c>
      <c r="D81" s="11">
        <v>9</v>
      </c>
      <c r="E81" s="11">
        <v>9</v>
      </c>
      <c r="F81" s="12">
        <v>10</v>
      </c>
      <c r="G81" s="12">
        <v>7</v>
      </c>
      <c r="H81" s="12">
        <v>8</v>
      </c>
      <c r="I81" s="12">
        <v>10</v>
      </c>
      <c r="J81" s="12">
        <v>6</v>
      </c>
      <c r="K81" s="12">
        <v>8</v>
      </c>
      <c r="L81" s="12">
        <v>6</v>
      </c>
      <c r="M81" s="12">
        <v>10</v>
      </c>
      <c r="N81" s="12">
        <v>10</v>
      </c>
      <c r="O81" s="12">
        <v>12</v>
      </c>
      <c r="P81" s="12">
        <v>13</v>
      </c>
      <c r="Q81" s="12">
        <v>10</v>
      </c>
      <c r="R81" s="12">
        <v>10</v>
      </c>
      <c r="S81" s="12">
        <v>9</v>
      </c>
      <c r="T81" s="12">
        <v>10</v>
      </c>
      <c r="U81" s="13" t="s">
        <v>48</v>
      </c>
      <c r="V81" s="14" t="s">
        <v>102</v>
      </c>
      <c r="W81" s="15">
        <v>95</v>
      </c>
    </row>
    <row r="82" spans="2:23" ht="26.25" customHeight="1">
      <c r="B82" s="2"/>
      <c r="C82" s="8">
        <f t="shared" si="1"/>
        <v>-3.3613445378151283</v>
      </c>
      <c r="D82" s="3">
        <v>119</v>
      </c>
      <c r="E82" s="3">
        <v>115</v>
      </c>
      <c r="F82" s="4">
        <v>130</v>
      </c>
      <c r="G82" s="4">
        <v>100</v>
      </c>
      <c r="H82" s="4">
        <v>100</v>
      </c>
      <c r="I82" s="4">
        <v>111</v>
      </c>
      <c r="J82" s="4">
        <v>100</v>
      </c>
      <c r="K82" s="4">
        <v>126</v>
      </c>
      <c r="L82" s="4">
        <v>108</v>
      </c>
      <c r="M82" s="4">
        <v>100</v>
      </c>
      <c r="N82" s="4">
        <v>108</v>
      </c>
      <c r="O82" s="4">
        <v>103</v>
      </c>
      <c r="P82" s="4">
        <v>151</v>
      </c>
      <c r="Q82" s="4">
        <v>131</v>
      </c>
      <c r="R82" s="4">
        <v>110</v>
      </c>
      <c r="S82" s="4">
        <v>125</v>
      </c>
      <c r="T82" s="4">
        <v>115</v>
      </c>
      <c r="U82" s="5" t="s">
        <v>27</v>
      </c>
      <c r="V82" s="6" t="s">
        <v>103</v>
      </c>
      <c r="W82" s="7">
        <v>96</v>
      </c>
    </row>
    <row r="83" spans="2:23" ht="21.75" customHeight="1">
      <c r="B83" s="2"/>
      <c r="C83" s="10">
        <f t="shared" si="1"/>
        <v>-5.26315789473685</v>
      </c>
      <c r="D83" s="11">
        <v>57</v>
      </c>
      <c r="E83" s="11">
        <v>54</v>
      </c>
      <c r="F83" s="12">
        <v>51</v>
      </c>
      <c r="G83" s="12">
        <v>45</v>
      </c>
      <c r="H83" s="12">
        <v>29</v>
      </c>
      <c r="I83" s="12">
        <v>46</v>
      </c>
      <c r="J83" s="12">
        <v>45</v>
      </c>
      <c r="K83" s="12">
        <v>70</v>
      </c>
      <c r="L83" s="12">
        <v>33</v>
      </c>
      <c r="M83" s="12">
        <v>46</v>
      </c>
      <c r="N83" s="12">
        <v>75</v>
      </c>
      <c r="O83" s="12">
        <v>82</v>
      </c>
      <c r="P83" s="12">
        <v>49</v>
      </c>
      <c r="Q83" s="12">
        <v>74</v>
      </c>
      <c r="R83" s="12">
        <v>60</v>
      </c>
      <c r="S83" s="12">
        <v>50</v>
      </c>
      <c r="T83" s="12">
        <v>48</v>
      </c>
      <c r="U83" s="13" t="s">
        <v>48</v>
      </c>
      <c r="V83" s="14" t="s">
        <v>104</v>
      </c>
      <c r="W83" s="15">
        <v>97</v>
      </c>
    </row>
    <row r="84" spans="2:23" ht="24" customHeight="1">
      <c r="B84" s="2"/>
      <c r="C84" s="8">
        <f t="shared" si="1"/>
        <v>0</v>
      </c>
      <c r="D84" s="3">
        <v>4</v>
      </c>
      <c r="E84" s="3">
        <v>4</v>
      </c>
      <c r="F84" s="4">
        <v>4</v>
      </c>
      <c r="G84" s="4">
        <v>2</v>
      </c>
      <c r="H84" s="4">
        <v>2</v>
      </c>
      <c r="I84" s="4">
        <v>2</v>
      </c>
      <c r="J84" s="4">
        <v>3</v>
      </c>
      <c r="K84" s="4">
        <v>11</v>
      </c>
      <c r="L84" s="4">
        <v>1</v>
      </c>
      <c r="M84" s="4">
        <v>2</v>
      </c>
      <c r="N84" s="4">
        <v>5</v>
      </c>
      <c r="O84" s="4">
        <v>4</v>
      </c>
      <c r="P84" s="4">
        <v>3</v>
      </c>
      <c r="Q84" s="4">
        <v>4</v>
      </c>
      <c r="R84" s="4">
        <v>5</v>
      </c>
      <c r="S84" s="4">
        <v>3</v>
      </c>
      <c r="T84" s="4">
        <v>4</v>
      </c>
      <c r="U84" s="5" t="s">
        <v>48</v>
      </c>
      <c r="V84" s="6" t="s">
        <v>105</v>
      </c>
      <c r="W84" s="7">
        <v>98</v>
      </c>
    </row>
    <row r="85" spans="2:23" ht="22.5" customHeight="1">
      <c r="B85" s="2"/>
      <c r="C85" s="10">
        <f t="shared" si="1"/>
        <v>0</v>
      </c>
      <c r="D85" s="11">
        <v>36</v>
      </c>
      <c r="E85" s="11">
        <v>36</v>
      </c>
      <c r="F85" s="12">
        <v>44</v>
      </c>
      <c r="G85" s="12">
        <v>30</v>
      </c>
      <c r="H85" s="12">
        <v>35</v>
      </c>
      <c r="I85" s="12">
        <v>40</v>
      </c>
      <c r="J85" s="12">
        <v>30</v>
      </c>
      <c r="K85" s="12">
        <v>30</v>
      </c>
      <c r="L85" s="12">
        <v>40</v>
      </c>
      <c r="M85" s="12">
        <v>35</v>
      </c>
      <c r="N85" s="12">
        <v>35</v>
      </c>
      <c r="O85" s="12">
        <v>35</v>
      </c>
      <c r="P85" s="12">
        <v>35</v>
      </c>
      <c r="Q85" s="12">
        <v>40</v>
      </c>
      <c r="R85" s="12">
        <v>35</v>
      </c>
      <c r="S85" s="12">
        <v>35</v>
      </c>
      <c r="T85" s="12">
        <v>40</v>
      </c>
      <c r="U85" s="13" t="s">
        <v>48</v>
      </c>
      <c r="V85" s="14" t="s">
        <v>106</v>
      </c>
      <c r="W85" s="15">
        <v>99</v>
      </c>
    </row>
    <row r="86" spans="2:23" ht="19.5" customHeight="1">
      <c r="B86" s="2"/>
      <c r="C86" s="8">
        <f>(E86/D86)*100-100</f>
        <v>-8.557046979865774</v>
      </c>
      <c r="D86" s="3">
        <v>596</v>
      </c>
      <c r="E86" s="3">
        <v>545</v>
      </c>
      <c r="F86" s="4">
        <v>750</v>
      </c>
      <c r="G86" s="4">
        <v>0</v>
      </c>
      <c r="H86" s="4">
        <v>0</v>
      </c>
      <c r="I86" s="4">
        <v>740</v>
      </c>
      <c r="J86" s="4">
        <v>270</v>
      </c>
      <c r="K86" s="4">
        <v>0</v>
      </c>
      <c r="L86" s="4">
        <v>555</v>
      </c>
      <c r="M86" s="4">
        <v>0</v>
      </c>
      <c r="N86" s="4">
        <v>0</v>
      </c>
      <c r="O86" s="4">
        <v>350</v>
      </c>
      <c r="P86" s="4">
        <v>750</v>
      </c>
      <c r="Q86" s="4">
        <v>450</v>
      </c>
      <c r="R86" s="4">
        <v>750</v>
      </c>
      <c r="S86" s="4">
        <v>350</v>
      </c>
      <c r="T86" s="4">
        <v>483</v>
      </c>
      <c r="U86" s="5" t="s">
        <v>48</v>
      </c>
      <c r="V86" s="6" t="s">
        <v>107</v>
      </c>
      <c r="W86" s="7">
        <v>100</v>
      </c>
    </row>
    <row r="87" spans="2:23" ht="15.75" customHeight="1">
      <c r="B87" s="2"/>
      <c r="C87" s="10">
        <f t="shared" si="1"/>
        <v>-36.170212765957444</v>
      </c>
      <c r="D87" s="11">
        <v>188</v>
      </c>
      <c r="E87" s="11">
        <v>120</v>
      </c>
      <c r="F87" s="12">
        <v>120</v>
      </c>
      <c r="G87" s="12">
        <v>100</v>
      </c>
      <c r="H87" s="12">
        <v>100</v>
      </c>
      <c r="I87" s="12">
        <v>100</v>
      </c>
      <c r="J87" s="12">
        <v>119</v>
      </c>
      <c r="K87" s="12">
        <v>0</v>
      </c>
      <c r="L87" s="12">
        <v>120</v>
      </c>
      <c r="M87" s="12">
        <v>0</v>
      </c>
      <c r="N87" s="12">
        <v>130</v>
      </c>
      <c r="O87" s="12">
        <v>135</v>
      </c>
      <c r="P87" s="12">
        <v>0</v>
      </c>
      <c r="Q87" s="12">
        <v>0</v>
      </c>
      <c r="R87" s="12">
        <v>125</v>
      </c>
      <c r="S87" s="12">
        <v>144</v>
      </c>
      <c r="T87" s="12">
        <v>123</v>
      </c>
      <c r="U87" s="13" t="s">
        <v>22</v>
      </c>
      <c r="V87" s="14" t="s">
        <v>108</v>
      </c>
      <c r="W87" s="15">
        <v>102</v>
      </c>
    </row>
    <row r="88" spans="2:23" ht="15" customHeight="1">
      <c r="B88" s="2"/>
      <c r="C88" s="8">
        <f t="shared" si="1"/>
        <v>0</v>
      </c>
      <c r="D88" s="3">
        <v>3</v>
      </c>
      <c r="E88" s="3">
        <v>3</v>
      </c>
      <c r="F88" s="4">
        <v>3</v>
      </c>
      <c r="G88" s="4">
        <v>2</v>
      </c>
      <c r="H88" s="4">
        <v>2</v>
      </c>
      <c r="I88" s="4">
        <v>3</v>
      </c>
      <c r="J88" s="4">
        <v>3</v>
      </c>
      <c r="K88" s="4">
        <v>2</v>
      </c>
      <c r="L88" s="4">
        <v>4</v>
      </c>
      <c r="M88" s="4">
        <v>2</v>
      </c>
      <c r="N88" s="4">
        <v>5</v>
      </c>
      <c r="O88" s="4">
        <v>3</v>
      </c>
      <c r="P88" s="4">
        <v>2</v>
      </c>
      <c r="Q88" s="4">
        <v>2</v>
      </c>
      <c r="R88" s="4">
        <v>3</v>
      </c>
      <c r="S88" s="4">
        <v>3</v>
      </c>
      <c r="T88" s="4">
        <v>6</v>
      </c>
      <c r="U88" s="5" t="s">
        <v>66</v>
      </c>
      <c r="V88" s="6" t="s">
        <v>109</v>
      </c>
      <c r="W88" s="7">
        <v>103</v>
      </c>
    </row>
    <row r="89" spans="2:23" ht="19.5" customHeight="1">
      <c r="B89" s="2"/>
      <c r="C89" s="10">
        <f t="shared" si="1"/>
        <v>50</v>
      </c>
      <c r="D89" s="11">
        <v>2</v>
      </c>
      <c r="E89" s="11">
        <v>3</v>
      </c>
      <c r="F89" s="12">
        <v>5</v>
      </c>
      <c r="G89" s="12">
        <v>2</v>
      </c>
      <c r="H89" s="12">
        <v>2</v>
      </c>
      <c r="I89" s="12">
        <v>2</v>
      </c>
      <c r="J89" s="12">
        <v>3</v>
      </c>
      <c r="K89" s="12">
        <v>1</v>
      </c>
      <c r="L89" s="12">
        <v>3</v>
      </c>
      <c r="M89" s="12">
        <v>2</v>
      </c>
      <c r="N89" s="12">
        <v>3</v>
      </c>
      <c r="O89" s="12">
        <v>2</v>
      </c>
      <c r="P89" s="12">
        <v>2</v>
      </c>
      <c r="Q89" s="12">
        <v>2</v>
      </c>
      <c r="R89" s="12">
        <v>2</v>
      </c>
      <c r="S89" s="12">
        <v>2</v>
      </c>
      <c r="T89" s="12">
        <v>4</v>
      </c>
      <c r="U89" s="13" t="s">
        <v>66</v>
      </c>
      <c r="V89" s="14" t="s">
        <v>110</v>
      </c>
      <c r="W89" s="15">
        <v>104</v>
      </c>
    </row>
    <row r="90" spans="2:23" ht="18" customHeight="1">
      <c r="B90" s="2"/>
      <c r="C90" s="10">
        <f t="shared" si="1"/>
        <v>0</v>
      </c>
      <c r="D90" s="11">
        <v>2</v>
      </c>
      <c r="E90" s="11">
        <v>2</v>
      </c>
      <c r="F90" s="12">
        <v>1</v>
      </c>
      <c r="G90" s="12">
        <v>2</v>
      </c>
      <c r="H90" s="12">
        <v>2</v>
      </c>
      <c r="I90" s="12">
        <v>1</v>
      </c>
      <c r="J90" s="12">
        <v>2</v>
      </c>
      <c r="K90" s="12">
        <v>1</v>
      </c>
      <c r="L90" s="12">
        <v>2</v>
      </c>
      <c r="M90" s="12">
        <v>2</v>
      </c>
      <c r="N90" s="12">
        <v>2</v>
      </c>
      <c r="O90" s="12">
        <v>1</v>
      </c>
      <c r="P90" s="12">
        <v>2</v>
      </c>
      <c r="Q90" s="12">
        <v>3</v>
      </c>
      <c r="R90" s="12">
        <v>1</v>
      </c>
      <c r="S90" s="12">
        <v>2</v>
      </c>
      <c r="T90" s="12">
        <v>3</v>
      </c>
      <c r="U90" s="13" t="s">
        <v>80</v>
      </c>
      <c r="V90" s="14" t="s">
        <v>111</v>
      </c>
      <c r="W90" s="15">
        <v>106</v>
      </c>
    </row>
    <row r="91" spans="2:23" ht="17.25" customHeight="1">
      <c r="B91" s="2"/>
      <c r="C91" s="8">
        <f t="shared" si="1"/>
        <v>0</v>
      </c>
      <c r="D91" s="3">
        <v>7</v>
      </c>
      <c r="E91" s="3">
        <v>7</v>
      </c>
      <c r="F91" s="4">
        <v>4</v>
      </c>
      <c r="G91" s="4">
        <v>8</v>
      </c>
      <c r="H91" s="4">
        <v>4</v>
      </c>
      <c r="I91" s="4">
        <v>3</v>
      </c>
      <c r="J91" s="4">
        <v>4</v>
      </c>
      <c r="K91" s="4">
        <v>6</v>
      </c>
      <c r="L91" s="4">
        <v>6</v>
      </c>
      <c r="M91" s="4">
        <v>6</v>
      </c>
      <c r="N91" s="4">
        <v>10</v>
      </c>
      <c r="O91" s="4">
        <v>10</v>
      </c>
      <c r="P91" s="4">
        <v>5</v>
      </c>
      <c r="Q91" s="4">
        <v>8</v>
      </c>
      <c r="R91" s="4">
        <v>4</v>
      </c>
      <c r="S91" s="4">
        <v>5</v>
      </c>
      <c r="T91" s="4">
        <v>19</v>
      </c>
      <c r="U91" s="5" t="s">
        <v>22</v>
      </c>
      <c r="V91" s="6" t="s">
        <v>112</v>
      </c>
      <c r="W91" s="7">
        <v>107</v>
      </c>
    </row>
    <row r="92" spans="2:23" ht="18.75" customHeight="1">
      <c r="B92" s="2"/>
      <c r="C92" s="10">
        <f t="shared" si="1"/>
        <v>0</v>
      </c>
      <c r="D92" s="11">
        <v>11</v>
      </c>
      <c r="E92" s="11">
        <v>11</v>
      </c>
      <c r="F92" s="12">
        <v>15</v>
      </c>
      <c r="G92" s="12">
        <v>12</v>
      </c>
      <c r="H92" s="12">
        <v>15</v>
      </c>
      <c r="I92" s="12">
        <v>0</v>
      </c>
      <c r="J92" s="12">
        <v>10</v>
      </c>
      <c r="K92" s="12">
        <v>13</v>
      </c>
      <c r="L92" s="12">
        <v>10</v>
      </c>
      <c r="M92" s="12">
        <v>10</v>
      </c>
      <c r="N92" s="12">
        <v>10</v>
      </c>
      <c r="O92" s="12">
        <v>10</v>
      </c>
      <c r="P92" s="12">
        <v>12</v>
      </c>
      <c r="Q92" s="12">
        <v>0</v>
      </c>
      <c r="R92" s="12">
        <v>10</v>
      </c>
      <c r="S92" s="12">
        <v>15</v>
      </c>
      <c r="T92" s="12">
        <v>20</v>
      </c>
      <c r="U92" s="13" t="s">
        <v>22</v>
      </c>
      <c r="V92" s="14" t="s">
        <v>113</v>
      </c>
      <c r="W92" s="15">
        <v>108</v>
      </c>
    </row>
    <row r="93" spans="2:23" ht="15" customHeight="1">
      <c r="B93" s="2"/>
      <c r="C93" s="8">
        <f t="shared" si="1"/>
        <v>24.324324324324323</v>
      </c>
      <c r="D93" s="3">
        <v>37</v>
      </c>
      <c r="E93" s="3">
        <v>46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42</v>
      </c>
      <c r="M93" s="4">
        <v>0</v>
      </c>
      <c r="N93" s="4">
        <v>0</v>
      </c>
      <c r="O93" s="4">
        <v>47</v>
      </c>
      <c r="P93" s="4">
        <v>50</v>
      </c>
      <c r="Q93" s="4">
        <v>48</v>
      </c>
      <c r="R93" s="4">
        <v>0</v>
      </c>
      <c r="S93" s="4">
        <v>0</v>
      </c>
      <c r="T93" s="4">
        <v>43</v>
      </c>
      <c r="U93" s="5" t="s">
        <v>29</v>
      </c>
      <c r="V93" s="6" t="s">
        <v>114</v>
      </c>
      <c r="W93" s="7">
        <v>109</v>
      </c>
    </row>
    <row r="94" spans="2:23" ht="18.75" customHeight="1">
      <c r="B94" s="2"/>
      <c r="C94" s="10">
        <f t="shared" si="1"/>
        <v>0</v>
      </c>
      <c r="D94" s="11">
        <v>16</v>
      </c>
      <c r="E94" s="11">
        <v>16</v>
      </c>
      <c r="F94" s="12">
        <v>20</v>
      </c>
      <c r="G94" s="12">
        <v>16</v>
      </c>
      <c r="H94" s="12">
        <v>10</v>
      </c>
      <c r="I94" s="12">
        <v>16</v>
      </c>
      <c r="J94" s="12">
        <v>14</v>
      </c>
      <c r="K94" s="12">
        <v>13</v>
      </c>
      <c r="L94" s="12">
        <v>0</v>
      </c>
      <c r="M94" s="12">
        <v>13</v>
      </c>
      <c r="N94" s="12">
        <v>0</v>
      </c>
      <c r="O94" s="12">
        <v>22</v>
      </c>
      <c r="P94" s="12">
        <v>20</v>
      </c>
      <c r="Q94" s="12">
        <v>12</v>
      </c>
      <c r="R94" s="12">
        <v>13</v>
      </c>
      <c r="S94" s="12">
        <v>11</v>
      </c>
      <c r="T94" s="12">
        <v>25</v>
      </c>
      <c r="U94" s="13" t="s">
        <v>29</v>
      </c>
      <c r="V94" s="14" t="s">
        <v>115</v>
      </c>
      <c r="W94" s="15">
        <v>110</v>
      </c>
    </row>
    <row r="95" spans="2:23" ht="17.25" customHeight="1">
      <c r="B95" s="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4" t="s">
        <v>123</v>
      </c>
    </row>
    <row r="96" spans="2:24" ht="20.25" customHeight="1">
      <c r="B96" s="2"/>
      <c r="C96" s="25" t="s">
        <v>124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6"/>
    </row>
    <row r="97" spans="3:23" ht="21.75" customHeight="1">
      <c r="C97" s="25" t="s">
        <v>125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3:24" ht="20.25" customHeight="1">
      <c r="C98" s="27" t="s">
        <v>126</v>
      </c>
      <c r="D98" s="27"/>
      <c r="E98" s="27"/>
      <c r="F98" s="27"/>
      <c r="G98" s="27"/>
      <c r="H98" s="27"/>
      <c r="I98" s="27"/>
      <c r="J98" s="27"/>
      <c r="K98" s="28"/>
      <c r="L98" s="2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 t="s">
        <v>127</v>
      </c>
      <c r="X98" s="26"/>
    </row>
    <row r="99" spans="3:24" ht="24.75" customHeight="1">
      <c r="C99" s="27" t="s">
        <v>128</v>
      </c>
      <c r="D99" s="27"/>
      <c r="E99" s="27"/>
      <c r="F99" s="27"/>
      <c r="G99" s="27"/>
      <c r="H99" s="27"/>
      <c r="I99" s="27"/>
      <c r="J99" s="27"/>
      <c r="K99" s="28"/>
      <c r="L99" s="28"/>
      <c r="M99" s="28"/>
      <c r="N99" s="28"/>
      <c r="O99" s="28"/>
      <c r="P99" s="28"/>
      <c r="Q99" s="28"/>
      <c r="R99" s="29"/>
      <c r="S99" s="29"/>
      <c r="T99" s="29"/>
      <c r="U99" s="29"/>
      <c r="V99" s="29"/>
      <c r="W99" s="29" t="s">
        <v>129</v>
      </c>
      <c r="X99" s="26"/>
    </row>
    <row r="100" spans="3:24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  <c r="S100" s="30" t="s">
        <v>131</v>
      </c>
      <c r="T100" s="30"/>
      <c r="U100" s="30"/>
      <c r="V100" s="30"/>
      <c r="W100" s="30"/>
      <c r="X100" s="30"/>
    </row>
    <row r="101" spans="3:23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 t="s">
        <v>130</v>
      </c>
    </row>
  </sheetData>
  <sheetProtection/>
  <mergeCells count="7">
    <mergeCell ref="S100:X100"/>
    <mergeCell ref="A1:V1"/>
    <mergeCell ref="B2:C2"/>
    <mergeCell ref="C96:W96"/>
    <mergeCell ref="C97:W97"/>
    <mergeCell ref="C98:J98"/>
    <mergeCell ref="C99:J9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Zaenab  Kalaf</cp:lastModifiedBy>
  <cp:lastPrinted>2021-03-23T09:50:52Z</cp:lastPrinted>
  <dcterms:modified xsi:type="dcterms:W3CDTF">2021-03-28T06:45:09Z</dcterms:modified>
  <cp:category/>
  <cp:version/>
  <cp:contentType/>
  <cp:contentStatus/>
</cp:coreProperties>
</file>